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\Desktop\SST 2026\"/>
    </mc:Choice>
  </mc:AlternateContent>
  <xr:revisionPtr revIDLastSave="0" documentId="13_ncr:1_{F9D67445-E4F6-4F58-850F-F45BAC8ACA48}" xr6:coauthVersionLast="47" xr6:coauthVersionMax="47" xr10:uidLastSave="{00000000-0000-0000-0000-000000000000}"/>
  <bookViews>
    <workbookView xWindow="-120" yWindow="-120" windowWidth="51840" windowHeight="21120" xr2:uid="{C720809A-E30A-4242-8933-555CAA5F911A}"/>
  </bookViews>
  <sheets>
    <sheet name="HOJA DE TRABAJO 2" sheetId="11" r:id="rId1"/>
    <sheet name="2. ID. PELIGROS" sheetId="4" r:id="rId2"/>
    <sheet name="CRITERIOS" sheetId="9" r:id="rId3"/>
    <sheet name="PELIGROS" sheetId="24" r:id="rId4"/>
    <sheet name="PARROCOS" sheetId="40" r:id="rId5"/>
    <sheet name="AUX ADMINISTRATIVA" sheetId="26" r:id="rId6"/>
    <sheet name="SERVICIOS GENERALES" sheetId="43" r:id="rId7"/>
    <sheet name="CONTADOR" sheetId="44" r:id="rId8"/>
    <sheet name="MANTENIMIENTO" sheetId="42" r:id="rId9"/>
    <sheet name="SEPULTURERO" sheetId="35" r:id="rId10"/>
    <sheet name="Hoja5" sheetId="36" state="hidden" r:id="rId11"/>
    <sheet name="Hoja6" sheetId="37" state="hidden" r:id="rId12"/>
    <sheet name="Hoja7" sheetId="38" state="hidden" r:id="rId13"/>
    <sheet name="Hoja8" sheetId="39" state="hidden" r:id="rId14"/>
    <sheet name="HOJA DE SEGURIDAD" sheetId="8" state="hidden" r:id="rId15"/>
    <sheet name="Hoja1" sheetId="25" state="hidden" r:id="rId16"/>
    <sheet name="Hoja2" sheetId="33" state="hidden" r:id="rId17"/>
    <sheet name="Hoja3" sheetId="34" state="hidden" r:id="rId18"/>
    <sheet name="Hoja4" sheetId="45" state="hidden" r:id="rId19"/>
  </sheets>
  <definedNames>
    <definedName name="consecuencia">#REF!</definedName>
    <definedName name="deficiencia">#REF!</definedName>
    <definedName name="EFECTO">#REF!</definedName>
    <definedName name="exposición">#REF!</definedName>
    <definedName name="GRUPO">#REF!</definedName>
    <definedName name="RIESG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5" l="1"/>
  <c r="Q5" i="35"/>
  <c r="S5" i="35"/>
  <c r="P6" i="35"/>
  <c r="Q6" i="35"/>
  <c r="S6" i="35"/>
  <c r="P7" i="35"/>
  <c r="Q7" i="35"/>
  <c r="S7" i="35"/>
  <c r="T7" i="35"/>
  <c r="U7" i="35"/>
  <c r="P8" i="35"/>
  <c r="Q8" i="35"/>
  <c r="S8" i="35"/>
  <c r="T8" i="35"/>
  <c r="U8" i="35"/>
  <c r="P9" i="35"/>
  <c r="S9" i="35"/>
  <c r="T9" i="35"/>
  <c r="U9" i="35"/>
  <c r="Q9" i="35"/>
  <c r="P10" i="35"/>
  <c r="Q10" i="35"/>
  <c r="U10" i="35"/>
  <c r="P11" i="35"/>
  <c r="Q11" i="35"/>
  <c r="P12" i="35"/>
  <c r="U12" i="35"/>
  <c r="P13" i="35"/>
  <c r="Q13" i="35"/>
  <c r="P15" i="35"/>
  <c r="P18" i="35"/>
  <c r="Q18" i="35"/>
  <c r="S18" i="35"/>
  <c r="T18" i="35"/>
  <c r="P19" i="35"/>
  <c r="Q19" i="35"/>
  <c r="S19" i="35"/>
  <c r="T19" i="35"/>
  <c r="P5" i="42"/>
  <c r="Q5" i="42"/>
  <c r="P6" i="42"/>
  <c r="Q6" i="42"/>
  <c r="S6" i="42"/>
  <c r="P7" i="42"/>
  <c r="Q7" i="42"/>
  <c r="S7" i="42"/>
  <c r="T7" i="42"/>
  <c r="U7" i="42"/>
  <c r="P8" i="42"/>
  <c r="Q8" i="42"/>
  <c r="S8" i="42"/>
  <c r="T8" i="42"/>
  <c r="U8" i="42"/>
  <c r="P9" i="42"/>
  <c r="Q9" i="42"/>
  <c r="P10" i="42"/>
  <c r="Q10" i="42"/>
  <c r="U10" i="42"/>
  <c r="P11" i="42"/>
  <c r="Q11" i="42"/>
  <c r="P12" i="42"/>
  <c r="Q12" i="42"/>
  <c r="P13" i="42"/>
  <c r="P14" i="42"/>
  <c r="Q14" i="42"/>
  <c r="P16" i="42"/>
  <c r="P19" i="42"/>
  <c r="Q19" i="42"/>
  <c r="S19" i="42"/>
  <c r="T19" i="42"/>
  <c r="P20" i="42"/>
  <c r="Q20" i="42"/>
  <c r="S20" i="42"/>
  <c r="T20" i="42"/>
  <c r="P5" i="44"/>
  <c r="Q5" i="44"/>
  <c r="P6" i="44"/>
  <c r="Q6" i="44"/>
  <c r="S6" i="44"/>
  <c r="P8" i="44"/>
  <c r="Q8" i="44"/>
  <c r="S8" i="44"/>
  <c r="T8" i="44"/>
  <c r="U8" i="44"/>
  <c r="P9" i="44"/>
  <c r="Q9" i="44"/>
  <c r="S9" i="44"/>
  <c r="T9" i="44"/>
  <c r="U9" i="44"/>
  <c r="P10" i="44"/>
  <c r="Q10" i="44"/>
  <c r="P11" i="44"/>
  <c r="Q11" i="44"/>
  <c r="P12" i="44"/>
  <c r="Q12" i="44"/>
  <c r="P13" i="44"/>
  <c r="Q13" i="44"/>
  <c r="P14" i="44"/>
  <c r="P15" i="44"/>
  <c r="P17" i="44"/>
  <c r="P20" i="44"/>
  <c r="Q20" i="44"/>
  <c r="S20" i="44"/>
  <c r="T20" i="44"/>
  <c r="P21" i="44"/>
  <c r="Q21" i="44"/>
  <c r="S21" i="44"/>
  <c r="T21" i="44"/>
  <c r="P5" i="43"/>
  <c r="S5" i="43"/>
  <c r="Q5" i="43"/>
  <c r="P6" i="43"/>
  <c r="Q6" i="43"/>
  <c r="S6" i="43"/>
  <c r="P8" i="43"/>
  <c r="S8" i="43"/>
  <c r="T8" i="43"/>
  <c r="U8" i="43"/>
  <c r="Q8" i="43"/>
  <c r="P9" i="43"/>
  <c r="Q9" i="43"/>
  <c r="S9" i="43"/>
  <c r="T9" i="43"/>
  <c r="U9" i="43"/>
  <c r="P10" i="43"/>
  <c r="Q10" i="43"/>
  <c r="P11" i="43"/>
  <c r="Q11" i="43"/>
  <c r="P12" i="43"/>
  <c r="P13" i="43"/>
  <c r="P15" i="43"/>
  <c r="P18" i="43"/>
  <c r="Q18" i="43"/>
  <c r="S18" i="43"/>
  <c r="T18" i="43"/>
  <c r="P19" i="43"/>
  <c r="Q19" i="43"/>
  <c r="S19" i="43"/>
  <c r="T19" i="43"/>
  <c r="P5" i="26"/>
  <c r="Q5" i="26"/>
  <c r="S5" i="26"/>
  <c r="P6" i="26"/>
  <c r="Q6" i="26"/>
  <c r="P8" i="26"/>
  <c r="Q8" i="26"/>
  <c r="S8" i="26"/>
  <c r="T8" i="26"/>
  <c r="U8" i="26"/>
  <c r="P9" i="26"/>
  <c r="Q9" i="26"/>
  <c r="P10" i="26"/>
  <c r="Q10" i="26"/>
  <c r="S10" i="26"/>
  <c r="T10" i="26"/>
  <c r="U10" i="26"/>
  <c r="P11" i="26"/>
  <c r="Q11" i="26"/>
  <c r="P12" i="26"/>
  <c r="Q12" i="26"/>
  <c r="P13" i="26"/>
  <c r="S13" i="26"/>
  <c r="Q13" i="26"/>
  <c r="P14" i="26"/>
  <c r="P15" i="26"/>
  <c r="P17" i="26"/>
  <c r="P20" i="26"/>
  <c r="Q20" i="26"/>
  <c r="S20" i="26"/>
  <c r="T20" i="26"/>
  <c r="P21" i="26"/>
  <c r="Q21" i="26"/>
  <c r="S21" i="26"/>
  <c r="T21" i="26"/>
  <c r="P5" i="40"/>
  <c r="S5" i="40"/>
  <c r="Q5" i="40"/>
  <c r="P6" i="40"/>
  <c r="Q6" i="40"/>
  <c r="P8" i="40"/>
  <c r="Q8" i="40"/>
  <c r="S8" i="40"/>
  <c r="T8" i="40"/>
  <c r="U8" i="40"/>
  <c r="P9" i="40"/>
  <c r="Q9" i="40"/>
  <c r="P10" i="40"/>
  <c r="Q10" i="40"/>
  <c r="S10" i="40"/>
  <c r="T10" i="40"/>
  <c r="U10" i="40"/>
  <c r="P11" i="40"/>
  <c r="Q11" i="40"/>
  <c r="P12" i="40"/>
  <c r="Q12" i="40"/>
  <c r="P13" i="40"/>
  <c r="Q13" i="40"/>
  <c r="S13" i="40"/>
  <c r="P14" i="40"/>
  <c r="P15" i="40"/>
  <c r="P17" i="40"/>
  <c r="P20" i="40"/>
  <c r="Q20" i="40"/>
  <c r="S20" i="40"/>
  <c r="T20" i="40"/>
  <c r="P21" i="40"/>
  <c r="Q21" i="40"/>
  <c r="S21" i="40"/>
  <c r="T21" i="40"/>
  <c r="S9" i="26"/>
  <c r="T9" i="26"/>
  <c r="U9" i="26"/>
  <c r="S6" i="26"/>
  <c r="S13" i="44"/>
  <c r="S12" i="42"/>
  <c r="S9" i="40"/>
  <c r="T9" i="40"/>
  <c r="U9" i="40"/>
  <c r="S6" i="40"/>
  <c r="S10" i="44"/>
  <c r="T10" i="44"/>
  <c r="U10" i="44"/>
  <c r="S5" i="44"/>
  <c r="S9" i="42"/>
  <c r="T9" i="42"/>
  <c r="U9" i="42"/>
  <c r="S5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ESFERA</author>
  </authors>
  <commentList>
    <comment ref="N3" authorId="0" shapeId="0" xr:uid="{21D1BD19-BFFA-4221-B0C6-F4929149F8ED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MA = 10
A = 6
M = 2
B = 1</t>
        </r>
      </text>
    </comment>
    <comment ref="O3" authorId="0" shapeId="0" xr:uid="{00ACEA90-B3B4-4A94-B26E-39516CA74886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Continua = 4
Frecuente = 3
Ocasional = 2
Esporádica = 1</t>
        </r>
      </text>
    </comment>
    <comment ref="Q3" authorId="0" shapeId="0" xr:uid="{D33D7DEF-9AC6-43F7-9AF6-5FB252D52C3B}">
      <text>
        <r>
          <rPr>
            <b/>
            <sz val="16"/>
            <color indexed="81"/>
            <rFont val="Tahoma"/>
            <family val="2"/>
          </rPr>
          <t>COLMENA:</t>
        </r>
        <r>
          <rPr>
            <sz val="16"/>
            <color indexed="81"/>
            <rFont val="Tahoma"/>
            <family val="2"/>
          </rPr>
          <t xml:space="preserve">
MA : 40-24
A: 20 - 10
M: 8 - 6
B: 4 - 2</t>
        </r>
      </text>
    </comment>
    <comment ref="R3" authorId="0" shapeId="0" xr:uid="{D09BBFD7-E2B8-491B-AC21-82B3564D1DE9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Mortal: 100
Muy Grave: 60
Grave: 25
Leve: 10</t>
        </r>
      </text>
    </comment>
    <comment ref="T3" authorId="0" shapeId="0" xr:uid="{AEAD6F38-ECEE-4DD1-A6CC-D450D8154466}">
      <text>
        <r>
          <rPr>
            <b/>
            <sz val="14"/>
            <color indexed="81"/>
            <rFont val="Tahoma"/>
            <family val="2"/>
          </rPr>
          <t>ESFERA:</t>
        </r>
        <r>
          <rPr>
            <sz val="14"/>
            <color indexed="81"/>
            <rFont val="Tahoma"/>
            <family val="2"/>
          </rPr>
          <t xml:space="preserve">
1: 4000-600
2: 500 - 150
3: 120 - 40
4: 20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ESFERA</author>
  </authors>
  <commentList>
    <comment ref="N3" authorId="0" shapeId="0" xr:uid="{EFC18DFC-2E34-4BAD-BAFA-8DEAB7E31F9A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MA = 10
A = 6
M = 2
B = 1</t>
        </r>
      </text>
    </comment>
    <comment ref="O3" authorId="0" shapeId="0" xr:uid="{6112DFF5-517C-4294-BC5E-40758394ADA7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Continua = 4
Frecuente = 3
Ocasional = 2
Esporádica = 1</t>
        </r>
      </text>
    </comment>
    <comment ref="Q3" authorId="0" shapeId="0" xr:uid="{0E5AA5BD-E72C-4092-9416-6CAED8371D5F}">
      <text>
        <r>
          <rPr>
            <b/>
            <sz val="16"/>
            <color indexed="81"/>
            <rFont val="Tahoma"/>
            <family val="2"/>
          </rPr>
          <t>COLMENA:</t>
        </r>
        <r>
          <rPr>
            <sz val="16"/>
            <color indexed="81"/>
            <rFont val="Tahoma"/>
            <family val="2"/>
          </rPr>
          <t xml:space="preserve">
MA : 40-24
A: 20 - 10
M: 8 - 6
B: 4 - 2</t>
        </r>
      </text>
    </comment>
    <comment ref="R3" authorId="0" shapeId="0" xr:uid="{BA0DB2E0-5FD6-401E-94C6-348F6B3BD539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Mortal: 100
Muy Grave: 60
Grave: 25
Leve: 10</t>
        </r>
      </text>
    </comment>
    <comment ref="T3" authorId="0" shapeId="0" xr:uid="{AEC6754B-1878-439F-93C5-9F30AB965D90}">
      <text>
        <r>
          <rPr>
            <b/>
            <sz val="14"/>
            <color indexed="81"/>
            <rFont val="Tahoma"/>
            <family val="2"/>
          </rPr>
          <t>ESFERA:</t>
        </r>
        <r>
          <rPr>
            <sz val="14"/>
            <color indexed="81"/>
            <rFont val="Tahoma"/>
            <family val="2"/>
          </rPr>
          <t xml:space="preserve">
1: 4000-600
2: 500 - 150
3: 120 - 40
4: 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ESFERA</author>
  </authors>
  <commentList>
    <comment ref="N3" authorId="0" shapeId="0" xr:uid="{37B7C681-F399-4D8E-B02A-FA594F2B1DF9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MA = 10
A = 6
M = 2
B = 1</t>
        </r>
      </text>
    </comment>
    <comment ref="O3" authorId="0" shapeId="0" xr:uid="{58360074-C18A-4807-83CD-C6BE9B265E3A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Continua = 4
Frecuente = 3
Ocasional = 2
Esporádica = 1</t>
        </r>
      </text>
    </comment>
    <comment ref="Q3" authorId="0" shapeId="0" xr:uid="{9259555C-C4CB-4AB3-802B-1A59BC2248D2}">
      <text>
        <r>
          <rPr>
            <b/>
            <sz val="16"/>
            <color indexed="81"/>
            <rFont val="Tahoma"/>
            <family val="2"/>
          </rPr>
          <t>COLMENA:</t>
        </r>
        <r>
          <rPr>
            <sz val="16"/>
            <color indexed="81"/>
            <rFont val="Tahoma"/>
            <family val="2"/>
          </rPr>
          <t xml:space="preserve">
MA : 40-24
A: 20 - 10
M: 8 - 6
B: 4 - 2</t>
        </r>
      </text>
    </comment>
    <comment ref="R3" authorId="0" shapeId="0" xr:uid="{612D4C95-2DCC-4AF9-9985-C05C10B2A750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Mortal: 100
Muy Grave: 60
Grave: 25
Leve: 10</t>
        </r>
      </text>
    </comment>
    <comment ref="T3" authorId="0" shapeId="0" xr:uid="{246E393E-765B-4ED3-8D5B-EE535832F561}">
      <text>
        <r>
          <rPr>
            <b/>
            <sz val="14"/>
            <color indexed="81"/>
            <rFont val="Tahoma"/>
            <family val="2"/>
          </rPr>
          <t>ESFERA:</t>
        </r>
        <r>
          <rPr>
            <sz val="14"/>
            <color indexed="81"/>
            <rFont val="Tahoma"/>
            <family val="2"/>
          </rPr>
          <t xml:space="preserve">
1: 4000-600
2: 500 - 150
3: 120 - 40
4: 20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ESFERA</author>
  </authors>
  <commentList>
    <comment ref="N3" authorId="0" shapeId="0" xr:uid="{90F4CCBD-F578-4F41-9685-50885ACA03CA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MA = 10
A = 6
M = 2
B = 1</t>
        </r>
      </text>
    </comment>
    <comment ref="O3" authorId="0" shapeId="0" xr:uid="{066AFAFA-709B-4506-8D92-156D5AB6A7E3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Continua = 4
Frecuente = 3
Ocasional = 2
Esporádica = 1</t>
        </r>
      </text>
    </comment>
    <comment ref="Q3" authorId="0" shapeId="0" xr:uid="{D9432568-900D-437B-AA62-2B50BB832A8D}">
      <text>
        <r>
          <rPr>
            <b/>
            <sz val="16"/>
            <color indexed="81"/>
            <rFont val="Tahoma"/>
            <family val="2"/>
          </rPr>
          <t>COLMENA:</t>
        </r>
        <r>
          <rPr>
            <sz val="16"/>
            <color indexed="81"/>
            <rFont val="Tahoma"/>
            <family val="2"/>
          </rPr>
          <t xml:space="preserve">
MA : 40-24
A: 20 - 10
M: 8 - 6
B: 4 - 2</t>
        </r>
      </text>
    </comment>
    <comment ref="R3" authorId="0" shapeId="0" xr:uid="{F9C3BB8C-4D1D-4C3C-BDC6-4AEB424ABFE5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Mortal: 100
Muy Grave: 60
Grave: 25
Leve: 10</t>
        </r>
      </text>
    </comment>
    <comment ref="T3" authorId="0" shapeId="0" xr:uid="{FCBE694D-125D-422D-B961-737B8EE49331}">
      <text>
        <r>
          <rPr>
            <b/>
            <sz val="14"/>
            <color indexed="81"/>
            <rFont val="Tahoma"/>
            <family val="2"/>
          </rPr>
          <t>ESFERA:</t>
        </r>
        <r>
          <rPr>
            <sz val="14"/>
            <color indexed="81"/>
            <rFont val="Tahoma"/>
            <family val="2"/>
          </rPr>
          <t xml:space="preserve">
1: 4000-600
2: 500 - 150
3: 120 - 40
4: 20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ESFERA</author>
  </authors>
  <commentList>
    <comment ref="N3" authorId="0" shapeId="0" xr:uid="{70AEF083-B6CB-410F-A018-30A10DA6EC1E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MA = 10
A = 6
M = 2
B = 1</t>
        </r>
      </text>
    </comment>
    <comment ref="O3" authorId="0" shapeId="0" xr:uid="{4E224807-CDD9-47F8-8D29-9E8F59ADBB33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Continua = 4
Frecuente = 3
Ocasional = 2
Esporádica = 1</t>
        </r>
      </text>
    </comment>
    <comment ref="Q3" authorId="0" shapeId="0" xr:uid="{5AB94975-CFB1-4A43-85F9-63598C3DC041}">
      <text>
        <r>
          <rPr>
            <b/>
            <sz val="16"/>
            <color indexed="81"/>
            <rFont val="Tahoma"/>
            <family val="2"/>
          </rPr>
          <t>COLMENA:</t>
        </r>
        <r>
          <rPr>
            <sz val="16"/>
            <color indexed="81"/>
            <rFont val="Tahoma"/>
            <family val="2"/>
          </rPr>
          <t xml:space="preserve">
MA : 40-24
A: 20 - 10
M: 8 - 6
B: 4 - 2</t>
        </r>
      </text>
    </comment>
    <comment ref="R3" authorId="0" shapeId="0" xr:uid="{C44D0FBE-552C-4F05-9DDA-38659DE3FA50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Mortal: 100
Muy Grave: 60
Grave: 25
Leve: 10</t>
        </r>
      </text>
    </comment>
    <comment ref="T3" authorId="0" shapeId="0" xr:uid="{CA0E62F8-9796-45E6-AE0F-47BC94A9785A}">
      <text>
        <r>
          <rPr>
            <b/>
            <sz val="14"/>
            <color indexed="81"/>
            <rFont val="Tahoma"/>
            <family val="2"/>
          </rPr>
          <t>ESFERA:</t>
        </r>
        <r>
          <rPr>
            <sz val="14"/>
            <color indexed="81"/>
            <rFont val="Tahoma"/>
            <family val="2"/>
          </rPr>
          <t xml:space="preserve">
1: 4000-600
2: 500 - 150
3: 120 - 40
4: 20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ESFERA</author>
  </authors>
  <commentList>
    <comment ref="N3" authorId="0" shapeId="0" xr:uid="{C3B4AA41-DD1A-4B47-B8DE-3BF150C5549E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MA = 10
A = 6
M = 2
B = 1</t>
        </r>
      </text>
    </comment>
    <comment ref="O3" authorId="0" shapeId="0" xr:uid="{92B4F360-F044-46DE-BBD0-01D2690628EF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Continua = 4
Frecuente = 3
Ocasional = 2
Esporádica = 1</t>
        </r>
      </text>
    </comment>
    <comment ref="Q3" authorId="0" shapeId="0" xr:uid="{2E5FCB99-32A9-4D77-B5B0-BA51E8CB02F0}">
      <text>
        <r>
          <rPr>
            <b/>
            <sz val="16"/>
            <color indexed="81"/>
            <rFont val="Tahoma"/>
            <family val="2"/>
          </rPr>
          <t>COLMENA:</t>
        </r>
        <r>
          <rPr>
            <sz val="16"/>
            <color indexed="81"/>
            <rFont val="Tahoma"/>
            <family val="2"/>
          </rPr>
          <t xml:space="preserve">
MA : 40-24
A: 20 - 10
M: 8 - 6
B: 4 - 2</t>
        </r>
      </text>
    </comment>
    <comment ref="R3" authorId="0" shapeId="0" xr:uid="{5A44E9F1-669A-4A37-A519-9BB2E8A16DD5}">
      <text>
        <r>
          <rPr>
            <b/>
            <sz val="14"/>
            <color indexed="81"/>
            <rFont val="Tahoma"/>
            <family val="2"/>
          </rPr>
          <t>COLMENA:</t>
        </r>
        <r>
          <rPr>
            <sz val="14"/>
            <color indexed="81"/>
            <rFont val="Tahoma"/>
            <family val="2"/>
          </rPr>
          <t xml:space="preserve">
Mortal: 100
Muy Grave: 60
Grave: 25
Leve: 10</t>
        </r>
      </text>
    </comment>
    <comment ref="T3" authorId="0" shapeId="0" xr:uid="{3D5E8047-0A0F-44C1-88B6-3D8A0B213594}">
      <text>
        <r>
          <rPr>
            <b/>
            <sz val="14"/>
            <color indexed="81"/>
            <rFont val="Tahoma"/>
            <family val="2"/>
          </rPr>
          <t>ESFERA:</t>
        </r>
        <r>
          <rPr>
            <sz val="14"/>
            <color indexed="81"/>
            <rFont val="Tahoma"/>
            <family val="2"/>
          </rPr>
          <t xml:space="preserve">
1: 4000-600
2: 500 - 150
3: 120 - 40
4: 20
</t>
        </r>
      </text>
    </comment>
  </commentList>
</comments>
</file>

<file path=xl/sharedStrings.xml><?xml version="1.0" encoding="utf-8"?>
<sst xmlns="http://schemas.openxmlformats.org/spreadsheetml/2006/main" count="2051" uniqueCount="618">
  <si>
    <t>ENTREVISTA OPERARIO</t>
  </si>
  <si>
    <t>Que actividades que realiza concidra presentan un peligro para su salud?</t>
  </si>
  <si>
    <t>Tiene formación para ventas</t>
  </si>
  <si>
    <t>Cual y cuando fue la última formación relacionada con trabajo?</t>
  </si>
  <si>
    <t>Cuáles son sus funciones en su puesto de trabajo?</t>
  </si>
  <si>
    <t>Cuáles son los controles existentes para los trabajos que usted realiza?</t>
  </si>
  <si>
    <t>Que mejoras usted considera para los trabajos que usted realiza para  la compañia?</t>
  </si>
  <si>
    <t>ENTREVISTA JEFES</t>
  </si>
  <si>
    <t>Tiene trabajos en altura en su proceso/actividades bajo responsabilidad?   Si</t>
  </si>
  <si>
    <t>Tiene un inventarios de esos trabajos en alturas?               No</t>
  </si>
  <si>
    <t>Para esos trabajos existen instrucciones particulares? (Solicitar ejemplo)   si</t>
  </si>
  <si>
    <t>Como brinda soporte a sus operarios?  Capacitacion anula y reentrenamiento</t>
  </si>
  <si>
    <t>Cuál es el cronograma de formación y su cumplimiento?  Si se cumple</t>
  </si>
  <si>
    <t>OBSERVACION CONDICIONES</t>
  </si>
  <si>
    <t>Las plataformas tienen guarda cuerpo? (dimensiones)</t>
  </si>
  <si>
    <t xml:space="preserve">Quienes realizan trabajo en alturas tienen disponibles los elementos? 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</si>
  <si>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Arial"/>
        <family val="2"/>
      </rPr>
      <t>El área de intervención está aislada/ señalizada?</t>
    </r>
  </si>
  <si>
    <t>CONDICIONES SUBESTANDAR OBSERVADAS: (para determinar acciones)</t>
  </si>
  <si>
    <t>OBSERVACION COMPORTAMIENTOS</t>
  </si>
  <si>
    <t>Las herramienta y equipos se emplean de manera adecuada?   Si</t>
  </si>
  <si>
    <t>Quienes realizan trabajo en alturas están usando bien el arnés? Si</t>
  </si>
  <si>
    <t>Están respetando los procedimientos/reglas de seguridad de la compañía?    Si</t>
  </si>
  <si>
    <t>COMPORTAMIENTOS PREVENTIVOS OBSERVADOS: (resaltar positivo)</t>
  </si>
  <si>
    <t>COMPORTAMIENTO SUBESTANDAR OBSERVADO: (para mejorar comportamientos)</t>
  </si>
  <si>
    <t>EJEMPLOS DE PELIGROS (Relacionados con al GTC 45)</t>
  </si>
  <si>
    <t>BIOLÓGICO</t>
  </si>
  <si>
    <t>FÍSICO</t>
  </si>
  <si>
    <t>QUÍMICO</t>
  </si>
  <si>
    <t>PSICOSOCIAL</t>
  </si>
  <si>
    <t>BIOMECÁNICO</t>
  </si>
  <si>
    <t>CONDICIONES DE SEGURIDAD</t>
  </si>
  <si>
    <t>FENÓMENOS NATURAL *</t>
  </si>
  <si>
    <t>Virus</t>
  </si>
  <si>
    <t>Ruido</t>
  </si>
  <si>
    <t>Polvos</t>
  </si>
  <si>
    <t>Gestión Organizacional</t>
  </si>
  <si>
    <t>Posturas</t>
  </si>
  <si>
    <t>Mecánico</t>
  </si>
  <si>
    <t>Sismo</t>
  </si>
  <si>
    <r>
      <t>(de impacto, Intermitente, continuo)</t>
    </r>
    <r>
      <rPr>
        <sz val="14"/>
        <color indexed="8"/>
        <rFont val="Arial Rounded MT Bold"/>
        <family val="2"/>
      </rPr>
      <t xml:space="preserve"> </t>
    </r>
  </si>
  <si>
    <r>
      <t>(Orgánicos, Inorgánicos)</t>
    </r>
    <r>
      <rPr>
        <sz val="14"/>
        <color indexed="8"/>
        <rFont val="Arial Rounded MT Bold"/>
        <family val="2"/>
      </rPr>
      <t xml:space="preserve"> </t>
    </r>
  </si>
  <si>
    <r>
      <t>(Estilo de Mando, Pago, contratación, participación, inducció y capacitació, bienestar social y evaluación del desempeño, manejo de cambios</t>
    </r>
    <r>
      <rPr>
        <sz val="14"/>
        <color indexed="8"/>
        <rFont val="Arial Rounded MT Bold"/>
        <family val="2"/>
      </rPr>
      <t xml:space="preserve"> </t>
    </r>
  </si>
  <si>
    <r>
      <t>(Prolongadas, mantenida, forzada, antigrvitacional)</t>
    </r>
    <r>
      <rPr>
        <sz val="14"/>
        <color indexed="8"/>
        <rFont val="Arial Rounded MT Bold"/>
        <family val="2"/>
      </rPr>
      <t xml:space="preserve"> </t>
    </r>
  </si>
  <si>
    <r>
      <t>(Elementos o partes de máquinas, herramientas, equípos, piezas a trabajar, proyectadossólidos o fluidos)</t>
    </r>
    <r>
      <rPr>
        <sz val="14"/>
        <color indexed="8"/>
        <rFont val="Arial Rounded MT Bold"/>
        <family val="2"/>
      </rPr>
      <t xml:space="preserve"> </t>
    </r>
  </si>
  <si>
    <t>Bacterias</t>
  </si>
  <si>
    <t>Ilumunación</t>
  </si>
  <si>
    <t>Fibras</t>
  </si>
  <si>
    <t>Características de la organización del trabajo</t>
  </si>
  <si>
    <t>Esfuerzo</t>
  </si>
  <si>
    <t>Eléctrico</t>
  </si>
  <si>
    <t>Terremoto</t>
  </si>
  <si>
    <r>
      <t>( Luz visible por exceso o deficiencia)</t>
    </r>
    <r>
      <rPr>
        <sz val="14"/>
        <color indexed="8"/>
        <rFont val="Arial Rounded MT Bold"/>
        <family val="2"/>
      </rPr>
      <t xml:space="preserve"> </t>
    </r>
  </si>
  <si>
    <r>
      <t>(Alta y Baja Tensión Estática)</t>
    </r>
    <r>
      <rPr>
        <sz val="14"/>
        <color indexed="8"/>
        <rFont val="Arial Rounded MT Bold"/>
        <family val="2"/>
      </rPr>
      <t xml:space="preserve"> </t>
    </r>
  </si>
  <si>
    <t>Hongos</t>
  </si>
  <si>
    <r>
      <t xml:space="preserve">Vibración </t>
    </r>
    <r>
      <rPr>
        <i/>
        <sz val="14"/>
        <color indexed="8"/>
        <rFont val="Arial Rounded MT Bold"/>
        <family val="2"/>
      </rPr>
      <t>(Cuerpo entero, Segmentaria)</t>
    </r>
    <r>
      <rPr>
        <sz val="14"/>
        <color indexed="8"/>
        <rFont val="Arial Rounded MT Bold"/>
        <family val="2"/>
      </rPr>
      <t xml:space="preserve"> </t>
    </r>
  </si>
  <si>
    <t>Líquidos</t>
  </si>
  <si>
    <t>Caracteristicas del grupo social del trabajo</t>
  </si>
  <si>
    <t>Movimientos Repetitivos</t>
  </si>
  <si>
    <t>Locativo</t>
  </si>
  <si>
    <t>Vendaval</t>
  </si>
  <si>
    <t>(Sistema y medio para el almacenamiento)</t>
  </si>
  <si>
    <t>Superficies de Trabajo</t>
  </si>
  <si>
    <t>(Nieblas y Rocios)</t>
  </si>
  <si>
    <t>(Irregulares, deslizante, co diferencia de nivel)</t>
  </si>
  <si>
    <r>
      <t xml:space="preserve">Condiciones de orden y aseo </t>
    </r>
    <r>
      <rPr>
        <i/>
        <sz val="14"/>
        <color indexed="8"/>
        <rFont val="Arial Rounded MT Bold"/>
        <family val="2"/>
      </rPr>
      <t>(caida de objetos)</t>
    </r>
    <r>
      <rPr>
        <sz val="14"/>
        <color indexed="8"/>
        <rFont val="Arial Rounded MT Bold"/>
        <family val="2"/>
      </rPr>
      <t xml:space="preserve"> </t>
    </r>
  </si>
  <si>
    <t>Ricketsias (Parasitos intracelulares)</t>
  </si>
  <si>
    <t>Temperaturas Extremas</t>
  </si>
  <si>
    <t>Gases y Vapores</t>
  </si>
  <si>
    <t>Condiciones de la tarea</t>
  </si>
  <si>
    <t>Manipulación Manual de Cargas</t>
  </si>
  <si>
    <t>Tecnológico</t>
  </si>
  <si>
    <t>Inundación</t>
  </si>
  <si>
    <r>
      <t>(Calor y Frio)</t>
    </r>
    <r>
      <rPr>
        <sz val="14"/>
        <color indexed="8"/>
        <rFont val="Arial Rounded MT Bold"/>
        <family val="2"/>
      </rPr>
      <t xml:space="preserve"> </t>
    </r>
  </si>
  <si>
    <t>(Explosión, Fugas, Derrames, Incendio)</t>
  </si>
  <si>
    <t>Parásitos</t>
  </si>
  <si>
    <t>Presión Atmosférica</t>
  </si>
  <si>
    <t>Humos</t>
  </si>
  <si>
    <t>Interfase Persona - Tarea</t>
  </si>
  <si>
    <t>Accidente de tránsito</t>
  </si>
  <si>
    <t>Derrumbes</t>
  </si>
  <si>
    <r>
      <t>(Normal o Ajustada)</t>
    </r>
    <r>
      <rPr>
        <sz val="14"/>
        <color indexed="8"/>
        <rFont val="Arial Rounded MT Bold"/>
        <family val="2"/>
      </rPr>
      <t xml:space="preserve"> </t>
    </r>
  </si>
  <si>
    <r>
      <t>(Metálicos , No metálicos)</t>
    </r>
    <r>
      <rPr>
        <sz val="14"/>
        <color indexed="8"/>
        <rFont val="Arial Rounded MT Bold"/>
        <family val="2"/>
      </rPr>
      <t xml:space="preserve"> </t>
    </r>
  </si>
  <si>
    <r>
      <t>(conocimientos, habilidades en relación con la demanda de la tarea, iniciativa, autonomía y reconocimiento, identificación de la persona con la tarea y la organización)</t>
    </r>
    <r>
      <rPr>
        <sz val="14"/>
        <color indexed="8"/>
        <rFont val="Arial Rounded MT Bold"/>
        <family val="2"/>
      </rPr>
      <t xml:space="preserve"> </t>
    </r>
  </si>
  <si>
    <t>Picaduras</t>
  </si>
  <si>
    <t>Radiaciones Ionizantes</t>
  </si>
  <si>
    <t>Material Particulado</t>
  </si>
  <si>
    <t>Jornada de Trabajo</t>
  </si>
  <si>
    <t>Públicos</t>
  </si>
  <si>
    <t>Precipitaciones</t>
  </si>
  <si>
    <r>
      <t>(Rayos X, Gama, Beta y Alfa)</t>
    </r>
    <r>
      <rPr>
        <sz val="14"/>
        <color indexed="8"/>
        <rFont val="Arial Rounded MT Bold"/>
        <family val="2"/>
      </rPr>
      <t xml:space="preserve"> </t>
    </r>
  </si>
  <si>
    <r>
      <t>(pausas, trabajo nocturno, rotación, horas extras, descansos)</t>
    </r>
    <r>
      <rPr>
        <sz val="14"/>
        <color indexed="8"/>
        <rFont val="Arial Rounded MT Bold"/>
        <family val="2"/>
      </rPr>
      <t xml:space="preserve"> </t>
    </r>
  </si>
  <si>
    <r>
      <t>(Robos, atraco, asaltos, atentados, de orden público)</t>
    </r>
    <r>
      <rPr>
        <sz val="14"/>
        <color indexed="8"/>
        <rFont val="Arial Rounded MT Bold"/>
        <family val="2"/>
      </rPr>
      <t xml:space="preserve"> </t>
    </r>
  </si>
  <si>
    <r>
      <t>(Lluvias, granizadas, heladas)</t>
    </r>
    <r>
      <rPr>
        <sz val="14"/>
        <color indexed="8"/>
        <rFont val="Arial Rounded MT Bold"/>
        <family val="2"/>
      </rPr>
      <t xml:space="preserve"> </t>
    </r>
  </si>
  <si>
    <t>Mordeduras</t>
  </si>
  <si>
    <t>Radiaciones No Ionizantes</t>
  </si>
  <si>
    <t>Trabajo en alturas</t>
  </si>
  <si>
    <r>
      <t>(Láser, Ultravioleta, Infrarroja, Radiofrecuencia, Microondas)</t>
    </r>
    <r>
      <rPr>
        <sz val="14"/>
        <color indexed="8"/>
        <rFont val="Arial Rounded MT Bold"/>
        <family val="2"/>
      </rPr>
      <t xml:space="preserve"> </t>
    </r>
  </si>
  <si>
    <t>Fluidos o Excrementos</t>
  </si>
  <si>
    <t>Espacios Confinados</t>
  </si>
  <si>
    <t>*Tenga en cuenta los pelígors de fenómenos naturales que afectan la Seguridad y Bienestar de las personas en el desarrollo de sus actiivdades. En el plan de emergencia de cada empresa se  consideran todos los fenómenos naturales que pudieran afectarla.</t>
  </si>
  <si>
    <t>NIVEL DE DEFICIENCIA</t>
  </si>
  <si>
    <t>Nivel de Deficiencia</t>
  </si>
  <si>
    <t>Valor de ND</t>
  </si>
  <si>
    <t xml:space="preserve">Significado </t>
  </si>
  <si>
    <t>Muy Alto (MA)</t>
  </si>
  <si>
    <t xml:space="preserve">Se ha(n) detectado peligro(s) que determina(n) como posible la generación de incidentes o consecuencias muy significativas, o la eficacia del conjunto de medidas preventivas existentes respecto al riesgo es nula o no existe, o ambos. </t>
  </si>
  <si>
    <t xml:space="preserve">Nivel de probabilidad </t>
  </si>
  <si>
    <t xml:space="preserve">Nivel de exposición (NE) </t>
  </si>
  <si>
    <t>Alto (A)</t>
  </si>
  <si>
    <t xml:space="preserve">Se ha(n) detectado algún(os) peligro(s) que pueden dar lugar a consecuencias significativa(s), o la eficacia del conjunto de medidas preventivas existentes es baja, o ambos. </t>
  </si>
  <si>
    <t>Medio (M)</t>
  </si>
  <si>
    <t xml:space="preserve">Se han detectado peligros que pueden dar lugar a consecuencias poco significativas o de menor importancia, o la eficacia del conjunto de medidas preventivas existentes es moderada, o ambos. </t>
  </si>
  <si>
    <t xml:space="preserve">Nivel de Deficiencia (ND) </t>
  </si>
  <si>
    <t xml:space="preserve">MA – 40 </t>
  </si>
  <si>
    <t>MA – 30</t>
  </si>
  <si>
    <t xml:space="preserve">A – 20 </t>
  </si>
  <si>
    <t xml:space="preserve">A – 10 </t>
  </si>
  <si>
    <t>Bajo (B)</t>
  </si>
  <si>
    <t>No se asigna valor</t>
  </si>
  <si>
    <t>No se ha detectado consecuencia alguna, o la eficacia del conjunto de medidas preventivas existentes es alta, o ambos. El riesgo está controlado.</t>
  </si>
  <si>
    <t xml:space="preserve">MA – 24 </t>
  </si>
  <si>
    <t xml:space="preserve">A – 18 </t>
  </si>
  <si>
    <t xml:space="preserve">A – 12 </t>
  </si>
  <si>
    <t xml:space="preserve">M – 6 </t>
  </si>
  <si>
    <t xml:space="preserve">Estos peligros se clasifican directamente en el nivel de riesgo y de intervención cuatro (IV) Véase la Tabla 8. </t>
  </si>
  <si>
    <t xml:space="preserve">M – 8 </t>
  </si>
  <si>
    <t xml:space="preserve">B – 4 </t>
  </si>
  <si>
    <t xml:space="preserve">B – 2 </t>
  </si>
  <si>
    <t>NIVEL DE EXPOSICION</t>
  </si>
  <si>
    <t>Nivel de exposición</t>
  </si>
  <si>
    <t>Valor de NE</t>
  </si>
  <si>
    <t>NIVEL DE RIESGO (NR)
NR = NP X NC</t>
  </si>
  <si>
    <t>NIVEL DE PROBABILIDAD</t>
  </si>
  <si>
    <t>Continua (EC)</t>
  </si>
  <si>
    <t xml:space="preserve">La situación de exposición se presenta sin interrupción o varias veces con tiempo prolongado durante la jornada laboral. </t>
  </si>
  <si>
    <t xml:space="preserve"> 40 - 24</t>
  </si>
  <si>
    <t xml:space="preserve"> 20 - 10</t>
  </si>
  <si>
    <t xml:space="preserve"> 8 - 6</t>
  </si>
  <si>
    <t xml:space="preserve"> 4 - 2</t>
  </si>
  <si>
    <t>Frecuente (EF)</t>
  </si>
  <si>
    <t xml:space="preserve">La situación de exposición se presenta varias veces durante la jornada laboral por tiempos cortos. </t>
  </si>
  <si>
    <t>NIVEL DE CONSECUENCIA</t>
  </si>
  <si>
    <t>I</t>
  </si>
  <si>
    <t>II</t>
  </si>
  <si>
    <t>Ocasional (EO)</t>
  </si>
  <si>
    <t xml:space="preserve">La situación de exposición se presenta alguna vez durante la jornada laboral y por un período de tiempo corto. </t>
  </si>
  <si>
    <t xml:space="preserve"> 4000 - 2400</t>
  </si>
  <si>
    <t xml:space="preserve"> 2000 - 1200</t>
  </si>
  <si>
    <t xml:space="preserve"> 800 - 600</t>
  </si>
  <si>
    <t xml:space="preserve"> 400 - 200</t>
  </si>
  <si>
    <t>Esporádica (EE)</t>
  </si>
  <si>
    <t xml:space="preserve">La situación de exposición se presenta de manera eventual. </t>
  </si>
  <si>
    <t xml:space="preserve"> II  240</t>
  </si>
  <si>
    <t xml:space="preserve"> 2400 - 1440</t>
  </si>
  <si>
    <t xml:space="preserve"> 1200 - 600</t>
  </si>
  <si>
    <t xml:space="preserve"> 480 - 360</t>
  </si>
  <si>
    <t>III  120</t>
  </si>
  <si>
    <t>III</t>
  </si>
  <si>
    <t xml:space="preserve">Valor de NP </t>
  </si>
  <si>
    <t xml:space="preserve">Significado del Nivel de Probabilidad </t>
  </si>
  <si>
    <t xml:space="preserve"> 1000 - 600</t>
  </si>
  <si>
    <t xml:space="preserve"> 500 - 250</t>
  </si>
  <si>
    <t xml:space="preserve"> 200 - 150</t>
  </si>
  <si>
    <t xml:space="preserve"> 100 - 50</t>
  </si>
  <si>
    <t xml:space="preserve">Muy Alto (MA) </t>
  </si>
  <si>
    <t xml:space="preserve">Entre 40 y 24 </t>
  </si>
  <si>
    <t>Situación deficiente con exposición continua, o muy deficiente con exposición frecuente.</t>
  </si>
  <si>
    <t>II  200</t>
  </si>
  <si>
    <t>III  40</t>
  </si>
  <si>
    <t xml:space="preserve">Normalmente la materialización del riesgo ocurre con frecuencia. </t>
  </si>
  <si>
    <t xml:space="preserve"> 400 - 240</t>
  </si>
  <si>
    <t>III  100</t>
  </si>
  <si>
    <t xml:space="preserve"> 80 - 60</t>
  </si>
  <si>
    <t>IV  20</t>
  </si>
  <si>
    <t xml:space="preserve">Alto (A) </t>
  </si>
  <si>
    <t xml:space="preserve">Entre 20 y 10 </t>
  </si>
  <si>
    <t>Situación deficiente con exposición frecuente u ocasional, o bien situación muy deficiente con exposición ocasional o esporádica.</t>
  </si>
  <si>
    <t xml:space="preserve">La materialización del riesgo es posible que suceda varias veces en la vida laboral. </t>
  </si>
  <si>
    <t>Nivel de Riesgo</t>
  </si>
  <si>
    <t>Valor de NR</t>
  </si>
  <si>
    <t>Significado</t>
  </si>
  <si>
    <t xml:space="preserve">Medio (M) </t>
  </si>
  <si>
    <t xml:space="preserve">Entre 8 y 6 </t>
  </si>
  <si>
    <t>Situación deficiente con exposición esporádica, o bien situación mejorable con exposición continua o frecuente.</t>
  </si>
  <si>
    <t>I
No aceptable</t>
  </si>
  <si>
    <t>4000-600</t>
  </si>
  <si>
    <t xml:space="preserve">Situación crítica. Suspender actividades hasta que el riesgo esté bajo control. Intervención urgente. </t>
  </si>
  <si>
    <t xml:space="preserve">Es posible que suceda el daño alguna vez. </t>
  </si>
  <si>
    <t>II
No aceptable o aceptable con control especifico</t>
  </si>
  <si>
    <t>500-150</t>
  </si>
  <si>
    <t>Corregir y adoptar medidas de control de inmediato.</t>
  </si>
  <si>
    <t xml:space="preserve">Bajo (B) </t>
  </si>
  <si>
    <t xml:space="preserve">Entre 4 y 2 </t>
  </si>
  <si>
    <t>Situación mejorable con exposición ocasional o esporádica, o situación sin anomalía destacable con cualquier nivel de exposición.</t>
  </si>
  <si>
    <t>III
Mejorable</t>
  </si>
  <si>
    <t>120-40</t>
  </si>
  <si>
    <t xml:space="preserve">Mejorar si es posible. Sería conveniente justificar la intervención y su rentabilidad. </t>
  </si>
  <si>
    <t>No es esperable que se materialice el riesgo, aunque puede ser concebible.</t>
  </si>
  <si>
    <t>IV
Aceptable</t>
  </si>
  <si>
    <t>Mantener las medidas de control existentes, pero se deberían considerar soluciones o mejoras y se deben hacer comprobaciones periódicas para asegurar que el riesgo aún es aceptable.</t>
  </si>
  <si>
    <t>Nivel de Consecuencias</t>
  </si>
  <si>
    <t>NC</t>
  </si>
  <si>
    <t xml:space="preserve">Daños Personales </t>
  </si>
  <si>
    <t>Mortal o Catastrófico (M)</t>
  </si>
  <si>
    <t xml:space="preserve">Muerte (s) </t>
  </si>
  <si>
    <t>Muy Grave (MG)</t>
  </si>
  <si>
    <t xml:space="preserve">Lesiones o enfermedades graves irreparables (Incapacidad permanente parcial o invalidez) </t>
  </si>
  <si>
    <t>Grave (G)</t>
  </si>
  <si>
    <t xml:space="preserve">Lesiones o enfermedades con incapacidad laboral temporal (ILT) </t>
  </si>
  <si>
    <t>Leve (L)</t>
  </si>
  <si>
    <t>Lesiones o enfermedades que no requieren incapacidad.</t>
  </si>
  <si>
    <t>Grupo de Riesgo</t>
  </si>
  <si>
    <t>Factor de Riesgo</t>
  </si>
  <si>
    <t>Posible Consecuencia</t>
  </si>
  <si>
    <t>1. BIOLÓGICO</t>
  </si>
  <si>
    <t xml:space="preserve">1.1.  Microorganismos (bacterias, parásitos, hongos, virus y ricketsias) </t>
  </si>
  <si>
    <t>1.1.  Infecciones y/o enfermedades agudas o crónicas o muerte.</t>
  </si>
  <si>
    <t xml:space="preserve">1.2.  Macroorganismos (picaduras o mordeduras de animales) </t>
  </si>
  <si>
    <t>1.2.  Infecciones y/o enfermedades agudas o crónicas o muerte.</t>
  </si>
  <si>
    <t>2. FÍSICOS</t>
  </si>
  <si>
    <t xml:space="preserve">2.1.  Ruido (impacto, intermitente o continuo)                                                                       </t>
  </si>
  <si>
    <t>2.1.  Hipoacusia, perdida de la audicion, stress, disconfot, cefalea, falta de concentración, agotamiento, alteraciones del sueño.</t>
  </si>
  <si>
    <t>2.2.  Iluminación deficiente</t>
  </si>
  <si>
    <t>2.2.  Transtornos visuales, cefalea, disconfort, fatiga.</t>
  </si>
  <si>
    <t>2.3.  Iluminación en exceso</t>
  </si>
  <si>
    <t>2.3.  Transtornos visuales, cefalea, disconfort, fatiga, problemas dermatologicos, alopesia.</t>
  </si>
  <si>
    <t>2.4.  Vibraciones (Cuerpo entero, segmentaria)</t>
  </si>
  <si>
    <t>2.4.  Alteracion del sistema osteomuscular, tensión, fatiga, estrés.</t>
  </si>
  <si>
    <t>2.5.  Disconfort térmico (temperaturas extremas como calor y frio)</t>
  </si>
  <si>
    <t>2.5.  Alteraciones musculares y articulares, cefalea, complicaciones cardiacas, edemas, adinamia.</t>
  </si>
  <si>
    <t>2.6.  Radiaciones ionizantes (rayos X, gama, beta, alfa, Neutrones)</t>
  </si>
  <si>
    <t>2.6.   Quemaduras y lesiones en piel, CA en piel y órganos internos, trastornos de la función reproductiva, teratogénesis, reducción de la expectativa de vida, trastornos derivados del aumento de radicales libres.</t>
  </si>
  <si>
    <t>2.7.  Radiaciones no ionizantes (uv, visible, infrarroja, microondas, radiofrecuencia, laser, ultravioleta)</t>
  </si>
  <si>
    <t>2.7.   Quemaduras y lesiones en piel, CA en piel, lesiones por fotoenvejecimiento y oculares por exposición visual intensa</t>
  </si>
  <si>
    <t>3. QUÍMICOS</t>
  </si>
  <si>
    <t>3.1.  Polvos orgánicos e inorgánicos</t>
  </si>
  <si>
    <t>3.1.  Transtornos de la piel, lesiones de la piel e infecciones y enfermedades respiratorias.</t>
  </si>
  <si>
    <t>3.2.  Fibras</t>
  </si>
  <si>
    <t>3.2.  Transtornos de la piel, lesiones de la piel e infecciones y enfermedades respiratorias.</t>
  </si>
  <si>
    <t>3.3.  Liquidos (nieblas y rocios)</t>
  </si>
  <si>
    <t>3.3.  Transtornos de la piel, quemaduras, irritacion y lesiones de la piel e infecciones y enfermedades respiratorias, reacciones alergicas, intoxicación.</t>
  </si>
  <si>
    <t>3.4.  Gases y vapores</t>
  </si>
  <si>
    <t>3.4.  Transtornos de la piel, quemaduras, irritacion y lesiones de la piel e infecciones y enfermedades respiratorias, reacciones alergicas, intoxicación.</t>
  </si>
  <si>
    <t>3.5.  Humos metalicos, no metalicos</t>
  </si>
  <si>
    <t>3.5.  Fiebre de humos metalicos, alteraciones oculares, alteraciones respiratorias, quemaduras, enfermedades cardiacas, problemas reproductivos, alteraciones en SNC.</t>
  </si>
  <si>
    <t>3.6.  Material Particulado</t>
  </si>
  <si>
    <t>3.6.  Enfermedades respiratorias.</t>
  </si>
  <si>
    <t>4. PSICOSOCIAL</t>
  </si>
  <si>
    <t>4.1.  Gestión organizacional (estilo de mando,
pago, contratación, participación,
inducción y capacitación, bienestar
social, evaluación del desempeño,
manejo de cambios).</t>
  </si>
  <si>
    <t>4.1.  Enfermedades cardiovasculares, depresion, ansiedad, estrés y otros trastornos de la salud mental, transtornos musculoesqueleticos y gastrointestinales, consumo de spa.</t>
  </si>
  <si>
    <t>4.2.  Características de la organización del trabajo (comunicación, tecnología, organización del trabajo, demandas cualitativas y cuantitativas de la labor).</t>
  </si>
  <si>
    <t>4.2.  Enfermedades cardiovasculares, depresion, ansiedad, estrés y otros trastornos de la salud mental, transtornos musculoesqueleticos y gastrointestinales, consumo de spa.</t>
  </si>
  <si>
    <t>4.3.  Características del grupo social de trabajo (relaciones, cohesión, calidad de interacciones, trabajo en equipo).</t>
  </si>
  <si>
    <t>4.3.  Enfermedades cardiovasculares, depresion, ansiedad, estrés y otros trastornos de la salud mental, transtornos musculoesqueleticos y gastrointestinales, consumo de spa.</t>
  </si>
  <si>
    <t>4.4.  Condiciones de la tarea (carga mental, contenido de la tarea, demandas emocionales, sistemas de control, definición de roles, monotonía, etc.).</t>
  </si>
  <si>
    <t>4.4.  Enfermedades cardiovasculares, depresion, ansiedad, estrés y otros trastornos de la salud mental, transtornos musculoesqueleticos y gastrointestinales, consumo de spa.</t>
  </si>
  <si>
    <t>4.5.  Interfase persona - tarea (conocimientos, habilidades en relación con la demanda de la tarea, iniciativa, autonomía y
reconocimiento, identificación de la persona con la tarea y la organización).</t>
  </si>
  <si>
    <t>4.5.  Enfermedades cardiovasculares, depresion, ansiedad, estrés y otros trastornos de la salud mental, transtornos musculoesqueleticos y gastrointestinales, consumo de spa.</t>
  </si>
  <si>
    <t>4.6.  Jornada de trabajo (pausas, trabajo nocturno, rotación, horas extras, descansos)</t>
  </si>
  <si>
    <t>4.6.  Enfermedades cardiovasculares, depresion, ansiedad, estrés y otros trastornos de la salud mental, transtornos musculoesqueleticos y gastrointestinales, consumo de spa.</t>
  </si>
  <si>
    <t>5. BIOMECANICO</t>
  </si>
  <si>
    <t>5.1.  Postura (prolongada mantenida, forzada, antigravitacional)</t>
  </si>
  <si>
    <t>5.1.  Lesiones del sistema musculoesquelético ( dolores musculares y articulares, tendinitis ), trastornos circulatorios arteriales y venosos, afección de nervios periféricos.</t>
  </si>
  <si>
    <t>5.2.  Sobreesfuerzos</t>
  </si>
  <si>
    <t>5.2.  Lesiones del sistema musculoesquelético ( dolores musculares y articulares, tendinitis ), trastornos circulatorios arteriales y venosos, afección de nervios periféricos.</t>
  </si>
  <si>
    <t>5.3.  Movimientos repetitivos</t>
  </si>
  <si>
    <t>5.3.  Lesiones del sistema musculoesquelético ( dolores musculares y articulares, tendinitis ), trastornos circulatorios arteriales y venosos, afección de nervios periféricos.</t>
  </si>
  <si>
    <t>5.4.  Manipulacion de cargas</t>
  </si>
  <si>
    <t>5.4.  Lesiones del sistema musculoesquelético ( dolores musculares y articulares, tendinitis ), trastornos circulatorios arteriales y venosos, afección de nervios periféricos.</t>
  </si>
  <si>
    <t>6. S (MECANICOS)</t>
  </si>
  <si>
    <t>6.1.  Mecánico (manipulacion de herramientas y equipos).</t>
  </si>
  <si>
    <t>6.1.  Trauma craneoencefálico, lesiones del sistema músculo esquelético y de piel, lesiones múltiples, muerte.</t>
  </si>
  <si>
    <t>6.2.  Mecanico (Golpes o choques por o contra objetos).</t>
  </si>
  <si>
    <t>6.2.  Trauma craneoencefálico, lesiones del sistema músculo esquelético y de piel, lesiones múltiples, muerte.</t>
  </si>
  <si>
    <t>6.3.  Mecanico (Punciones, lesiones y cortes con objetos).</t>
  </si>
  <si>
    <t>6.3.  Trauma craneoencefálico, lesiones del sistema músculo esquelético y de piel, lesiones múltiples, muerte</t>
  </si>
  <si>
    <t>6.4.  Mecanico (Caídas de objetos)</t>
  </si>
  <si>
    <t>6.4.  Trauma craneoencefálico, lesiones del sistema músculo esquelético y de piel, lesiones múltiples, muerte.</t>
  </si>
  <si>
    <t>6.5.  Mecanico (Atrapamiento)</t>
  </si>
  <si>
    <t>6.5.  Trauma craneoencefálico, lesiones del sistema músculo esquelético y de piel, lesiones múltiples, muerte.</t>
  </si>
  <si>
    <t>6.6.  Mecanico (materiales proyectados sólidos o fluidos)</t>
  </si>
  <si>
    <t>6.6.  Trauma craneoencefálico, lesiones del sistema músculo esquelético y de piel, lesiones múltiples, muerte.</t>
  </si>
  <si>
    <t>7. S (ELÉCTRICO)</t>
  </si>
  <si>
    <t>7.1.  Eléctrico (alta y baja tensión, estática)</t>
  </si>
  <si>
    <t>7.1.  Quemaduras, electrocución, arritmia cardíaca, insuficiencia renal, muerte.</t>
  </si>
  <si>
    <t>8. S (LOCATIVO)</t>
  </si>
  <si>
    <t>8.1.  Locativo (sistemas y medios de almacenamiento).</t>
  </si>
  <si>
    <t>8.1.  Trauma craneoencefálico, lesiones del sistema músculo esquelético y de piel, lesiones múltiples, muerte.</t>
  </si>
  <si>
    <t>8.2.  Locativo, superficies de trabajo (irregulares, deslizantes, con diferencia del nivel),</t>
  </si>
  <si>
    <t>8.2.  Trauma craneoencefálico, lesiones del sistema músculo esquelético y de piel, lesiones múltiples, muerte.</t>
  </si>
  <si>
    <t>8.3.  Locativo, condiciones de orden y aseo.
(caídas de objeto)</t>
  </si>
  <si>
    <t>8.3.  Trauma craneoencefálico, lesiones del sistema músculo esquelético y de piel, lesiones múltiples, muerte.</t>
  </si>
  <si>
    <t>8.4.  Locativo, (caídas de objeto)</t>
  </si>
  <si>
    <t>8.5  Locativo caidas a miso nivel (superficies deslizantes, iregulares, escalas)</t>
  </si>
  <si>
    <t>8.4.  Trauma craneoencefálico, lesiones del sistema músculo esquelético y de piel, lesiones múltiples, muerte.</t>
  </si>
  <si>
    <t>9. S (TECNOLOGICO)</t>
  </si>
  <si>
    <t>9.1.  Tecnológico (explosión)</t>
  </si>
  <si>
    <t>9.1.  Lesiones traumaticas múltiples, quemaduras, muerte.</t>
  </si>
  <si>
    <t>9.2.  Tecnológico (fuga)</t>
  </si>
  <si>
    <t>9.2.  Lesiones traumaticas múltiples, quemaduras, intoxicacion, asfixia, muerte.</t>
  </si>
  <si>
    <t>9.3.  Tecnológico (derrame)</t>
  </si>
  <si>
    <t>9.3.  Lesiones de la piel, quemaduras, intoxicacion, asfixia, muerte.</t>
  </si>
  <si>
    <t>9.4.  Tecnológico (incendio)</t>
  </si>
  <si>
    <t>9.4.  Lesiones de la piel, traumaticas, quemaduras, intoxicacion, asfixia, muerte.</t>
  </si>
  <si>
    <t>10. S (A. TRANSITO)</t>
  </si>
  <si>
    <t>10.1.  Accidentes de transito/desplazamiento por vias (peatón, vehículo)</t>
  </si>
  <si>
    <t>10.1.  Trauma craneoencefálico, lesiones del sistema músculo esquelético y de piel, lesiones múltiples, muerte.</t>
  </si>
  <si>
    <t>10.2  imprudencia al conducir</t>
  </si>
  <si>
    <t>10.2   Trauma craneoencefálico, lesiones del sistema músculo esquelético y de piel, lesiones múltiples, muerte.</t>
  </si>
  <si>
    <t>10.3 mal estacionado</t>
  </si>
  <si>
    <t>10.3  Trauma craneoencefálico, lesiones del sistema músculo esquelético y de piel, lesiones múltiples, muerte.</t>
  </si>
  <si>
    <t>10.4 condiciones de la via</t>
  </si>
  <si>
    <t>10.4.  Trauma craneoencefálico, lesiones del sistema músculo esquelético y de piel, lesiones múltiples, muerte.</t>
  </si>
  <si>
    <t>10.5 exceso de velocidad</t>
  </si>
  <si>
    <t>10.5.  Trauma craneoencefálico, lesiones del sistema músculo esquelético y de piel, lesiones múltiples, muerte.</t>
  </si>
  <si>
    <t>10.6 organización del trabajo</t>
  </si>
  <si>
    <t>10.6  Trauma craneoencefálico, lesiones del sistema músculo esquelético y de piel, lesiones múltiples, muerte.</t>
  </si>
  <si>
    <t>10.7 condiciones del vehiculo</t>
  </si>
  <si>
    <t>10.7.  Trauma craneoencefálico, lesiones del sistema músculo esquelético y de piel, lesiones múltiples, muerte.</t>
  </si>
  <si>
    <t>10.8 condiciones climaticas</t>
  </si>
  <si>
    <t>10.8.  Trauma craneoencefálico, lesiones del sistema músculo esquelético y de piel, lesiones múltiples, muerte.</t>
  </si>
  <si>
    <t>11. S (PÚBLICO)</t>
  </si>
  <si>
    <t>11.1.  Delincuencia común</t>
  </si>
  <si>
    <t>11.1.  Trauma craneoencefálico, lesiones del sistema músculo esquelético y de piel, lesiones múltiples, muerte.</t>
  </si>
  <si>
    <t>11.2.  Riesgos contra la personas (Agresiones, atraco, secuestro, asesinato)</t>
  </si>
  <si>
    <t>11.2.  Trauma craneoencefálico, lesiones del sistema músculo esquelético y de piel, lesiones múltiples, muerte.</t>
  </si>
  <si>
    <t>11.3.  Riesgo contra las instalaciones</t>
  </si>
  <si>
    <t>11.3.  Trauma craneoencefálico, lesiones del sistema músculo esquelético y de piel, lesiones múltiples, muerte.</t>
  </si>
  <si>
    <t>11.4.  Otras situaciones de orden social</t>
  </si>
  <si>
    <t>11.4.  Trauma craneoencefálico, lesiones del sistema músculo esquelético y de piel, lesiones múltiples, muerte.</t>
  </si>
  <si>
    <t>12. S (T. EN ALTURAS)</t>
  </si>
  <si>
    <t>12.1.  Caida de Alturas</t>
  </si>
  <si>
    <t>12.1.  Trauma craneoencefálico, lesiones del sistema músculo esquelético y de piel, lesiones múltiples, muerte.</t>
  </si>
  <si>
    <t>13. S (E. CONFINADOS)</t>
  </si>
  <si>
    <t>13.1.  Confinados</t>
  </si>
  <si>
    <t>13.1.  Politraumatismos, intoxicacion, asfixia.</t>
  </si>
  <si>
    <t>14. FENOMENOS NATURALES</t>
  </si>
  <si>
    <t>14.1 Sismo</t>
  </si>
  <si>
    <t>14.1 Trauma craneoencefálico, lesiones del sistema músculo esquelético y de piel por caídas y golpes, lesiones múltiples, muerte.</t>
  </si>
  <si>
    <t>14.3 Vendaval</t>
  </si>
  <si>
    <t>14.3 Trauma craneoencefálico, lesiones del sistema músculo esquelético y de piel por caídas y golpes, lesiones múltiples, muerte.</t>
  </si>
  <si>
    <t>14.4 Inundación</t>
  </si>
  <si>
    <t>14.4 Trauma craneoencefálico, lesiones del sistema músculo esquelético y de piel por caídas y golpes, lesiones múltiples, muerte.</t>
  </si>
  <si>
    <t>14.5 Derrumbe</t>
  </si>
  <si>
    <t>14.5 Trauma craneoencefálico, lesiones del sistema músculo esquelético y de piel por caídas y golpes, lesiones múltiples, muerte.</t>
  </si>
  <si>
    <t>14.6 Precipitaciones ( lluvias granizadas, heladas)</t>
  </si>
  <si>
    <t>14.6 Trauma craneoencefálico, lesiones del sistema músculo esquelético y de piel por caídas y golpes, lesiones múltiples, muerte.</t>
  </si>
  <si>
    <t>14-7  Erupcion volcan (Emisión de cenizas volcanicas)</t>
  </si>
  <si>
    <t>14.7 efectos nocivos en las vias respirtorias, complicaciones en personas con isnsuficiencia respiratoria</t>
  </si>
  <si>
    <t>MATRIZ DE RIESGOS (GTC 45:2012)</t>
  </si>
  <si>
    <t>PELIGRO</t>
  </si>
  <si>
    <t>CONTROL ACTUAL</t>
  </si>
  <si>
    <t>VALORACION RIESGO</t>
  </si>
  <si>
    <t>PROCESO</t>
  </si>
  <si>
    <t>ZONA/LUGAR</t>
  </si>
  <si>
    <t>ACTIVIDAD</t>
  </si>
  <si>
    <t>TAREAS</t>
  </si>
  <si>
    <t>RUTINARIO   (si) (no)</t>
  </si>
  <si>
    <t>DESCRIPCIÓN</t>
  </si>
  <si>
    <t>CLASIFICACIÓN</t>
  </si>
  <si>
    <t>EFECTOS POSIBLES</t>
  </si>
  <si>
    <t>FUENTE GENERADORA</t>
  </si>
  <si>
    <t>TIEMPO DE EXPOSICIÓN (Hr)</t>
  </si>
  <si>
    <t>FUENTE</t>
  </si>
  <si>
    <t>MEDIO</t>
  </si>
  <si>
    <t>TRABAJADOR</t>
  </si>
  <si>
    <t>NIVEL DE EXPOSICIÓN</t>
  </si>
  <si>
    <t>INTERPRETACIÓN NIVEL PROBABILIDAD</t>
  </si>
  <si>
    <t>NIVEL DE RIESGO E INTERVENCIÓN</t>
  </si>
  <si>
    <t>INTERPRETACIÓN DEL NR</t>
  </si>
  <si>
    <t>ACEPTABILIDAD DEL RIESGO</t>
  </si>
  <si>
    <t>PERSONAL EXPUESTO</t>
  </si>
  <si>
    <t>PEOR CONSECUENCIA</t>
  </si>
  <si>
    <t>EXISTENCIA REQUISITO LEGAL</t>
  </si>
  <si>
    <t>ELIMINACIÓN</t>
  </si>
  <si>
    <t>SUSTITUCION</t>
  </si>
  <si>
    <t>CONTROL INGENIERÍA</t>
  </si>
  <si>
    <t>CONTROL ADMINISTRATIVO</t>
  </si>
  <si>
    <t>TRABAJADORES</t>
  </si>
  <si>
    <t>DIRECTOS</t>
  </si>
  <si>
    <t>CONTRATISTAS</t>
  </si>
  <si>
    <t>VISITANTES</t>
  </si>
  <si>
    <t>Dirección de la Diócesis</t>
  </si>
  <si>
    <t>casa cural, despacho parroquial, templo</t>
  </si>
  <si>
    <t>celebraciones liturgicas, tramites administrativos de las parroquias</t>
  </si>
  <si>
    <t>1. Representar la Diocesis en todas las actividades y eventos.
2. Gestionar los recursos económicos requeridos para los diferentes programas.
3. Coordinar todas las actividades  y proyectos.
4. Realizar las celebraciones liturgicas
4. Selección y direccionamiento del recurso humano.</t>
  </si>
  <si>
    <t>SI</t>
  </si>
  <si>
    <t>Contacto directo con toma corrientes eléctricos de baja tensión</t>
  </si>
  <si>
    <t xml:space="preserve"> ELÉCTRICO</t>
  </si>
  <si>
    <t>Quemaduras, electrocución, arritmia cardíaca, muerte.</t>
  </si>
  <si>
    <t>Conexiones eléctricas, toma-corrientes</t>
  </si>
  <si>
    <t>1 HRS</t>
  </si>
  <si>
    <t>NO</t>
  </si>
  <si>
    <t>NO ACEPTABLE</t>
  </si>
  <si>
    <t>MUERTE</t>
  </si>
  <si>
    <t>RETIE-2013 REGLAMENTO TECNICO DE INSTALACIONES ELECTRICAS- NTC-2050, CODIGO ELECTRICO COLOMBIANO.</t>
  </si>
  <si>
    <t>NA</t>
  </si>
  <si>
    <t>Programa de mantenimiento preventivo y correctivo de redes e instalaciones eléctricas (internas y externas)</t>
  </si>
  <si>
    <t>Señalizacion del voltaje de toma corrientes, sensibilización acerca del autocuidado.</t>
  </si>
  <si>
    <t xml:space="preserve"> Piso liso, Escaleras inadecuadas caidas al mismo nivel. </t>
  </si>
  <si>
    <t xml:space="preserve"> LOCATIVOS</t>
  </si>
  <si>
    <t>trauma craneoencefalico, lesiones en el sistema musculesqueletico,  lesiones múltiples,  muerte</t>
  </si>
  <si>
    <t>escalas y  piso liso.</t>
  </si>
  <si>
    <t>2 HRS</t>
  </si>
  <si>
    <t>Resolucion 2400/1979</t>
  </si>
  <si>
    <t>Readecuación de las escalras</t>
  </si>
  <si>
    <t>Capacitación en autocuidado, Señalización de piso mojado cunado se esté limpiando.</t>
  </si>
  <si>
    <t>Espacios reducidos</t>
  </si>
  <si>
    <t>Golpes, heridas, contusiones, fracturas, esguinces, luxaciones</t>
  </si>
  <si>
    <t>ALTO</t>
  </si>
  <si>
    <t>FRACTURA</t>
  </si>
  <si>
    <t>Res 2400/1978 - Decreto 1447 de 2014 - Decreto Reglamentario 1072 de 2015</t>
  </si>
  <si>
    <t>Reubicación de los elementos en el área</t>
  </si>
  <si>
    <t>Capación en órden y almacenamiento adecuado,
Inspecciones periódicas</t>
  </si>
  <si>
    <t>N.A</t>
  </si>
  <si>
    <t>Factores Intralaborales</t>
  </si>
  <si>
    <t xml:space="preserve"> PSICOSOCIAL</t>
  </si>
  <si>
    <t xml:space="preserve"> Enfermedades cardiovasculares, depresión, ansiedad, estrés y otros trastornos de la salud mental, transtornos musculoesqueleticos y gastrointestinales.</t>
  </si>
  <si>
    <t>Condiciones propias de la labor y nivel de responsabilidad</t>
  </si>
  <si>
    <t>4HRS</t>
  </si>
  <si>
    <t>Ninguno</t>
  </si>
  <si>
    <t>Estrés</t>
  </si>
  <si>
    <t>Res 2646 de 2008/ decreto 1477 de 2012</t>
  </si>
  <si>
    <t>Aplicar bateria de Riesgo Psicosocial identificando factores intralaborales/Programa de Capacitacion en Riesgo Psicosocial</t>
  </si>
  <si>
    <t>Factores Extralaborales</t>
  </si>
  <si>
    <t>Fatiga, estrés, disminución de la destreza y precisión. Estados de ansiedad y/o depresión y trastornos del aparato digestivo.</t>
  </si>
  <si>
    <t>Condiciones del ámbito social y familiar</t>
  </si>
  <si>
    <t>Res 2646 de 2008/ decreto 1477 de 2013</t>
  </si>
  <si>
    <t>Aplicar bateria de Riesgo Psicosocial identificando factores extralaborales/Programa de Capacitacion en Riesgo Psicosocial</t>
  </si>
  <si>
    <t>Factores individuales</t>
  </si>
  <si>
    <t>Atención dela comunidad</t>
  </si>
  <si>
    <t>Res 2646 de 2008/ decreto 1477 de 2014</t>
  </si>
  <si>
    <t>Aplicar bateria de Riesgo Psicosocial identificando factores individuales/Programa de Capacitacion en Riesgo Psicosocial</t>
  </si>
  <si>
    <t xml:space="preserve">  Postura (prolongada mantenida)</t>
  </si>
  <si>
    <t>Lesiones del sistema musculoesquelético ( dolores musculares y articulares, tendinitis ), trastornos circulatorios arteriales y venosos, afección de nervios periféricos, hernias discales.</t>
  </si>
  <si>
    <t>Posturas prolongadas</t>
  </si>
  <si>
    <t>5 HRS</t>
  </si>
  <si>
    <t>MEJORABLE</t>
  </si>
  <si>
    <t>TRASTORNOS CIRCULATORIOS, LESIONES DEL SISTEMA MSCULO ESQUELÉTICO</t>
  </si>
  <si>
    <t>PROMOCIÓN DE LA HIGIENE POSTURAL/ Ajustar el puesto de trabajo de acuerdo a medida antopométrica del trabajador, Instalación de reposapies y cambio de silla cuando sea necesario.
Análisis de puesto de trabajo</t>
  </si>
  <si>
    <t xml:space="preserve">  Movimientos repetitivos</t>
  </si>
  <si>
    <t>Tunel de carpo, tendinitis, dolores articulares.</t>
  </si>
  <si>
    <t>Movimientos repetitivos</t>
  </si>
  <si>
    <t>TENDINITIS
TÚNEL DE CARPO</t>
  </si>
  <si>
    <t>Ajustar el puesto de trabajo de acuerdo a medida antopométrica del trabajador, realización de pausas activas.</t>
  </si>
  <si>
    <t xml:space="preserve"> Delincuencia común</t>
  </si>
  <si>
    <t>PÚBLICO</t>
  </si>
  <si>
    <t>Contusiones, lesiones múltiples, heridas, estrés</t>
  </si>
  <si>
    <t>Situaciones de atraco, secuestro</t>
  </si>
  <si>
    <t>8 HRS</t>
  </si>
  <si>
    <t>Mantener alarma activa, cámaras de seguridad en funcionamiento, sensibilización acerca del autocuidado y prevención.</t>
  </si>
  <si>
    <t>MECÁNICO</t>
  </si>
  <si>
    <t>Punciones, heridas, golpes.</t>
  </si>
  <si>
    <t>sacaganchos, bisturi, cosedora, perforadora.</t>
  </si>
  <si>
    <t>HERIDA.</t>
  </si>
  <si>
    <t>PLAN ANUAL DE CAPACITACIÓN/Cambio de herramientas de oficina cuando se encuentren defectuosas.</t>
  </si>
  <si>
    <t>DEFICIENCIA DE ILUMINACIÓN EN ALGUNOS PUNTOS DEL ÁREA.</t>
  </si>
  <si>
    <t>FÍSICO POR ILUMINACIÓN</t>
  </si>
  <si>
    <t>Disconfort laboral, cefalea, irritación ocular, dismunición de la productividad.</t>
  </si>
  <si>
    <t>Falta de distribución uniforme de los puntos de luz.</t>
  </si>
  <si>
    <t>8HRS</t>
  </si>
  <si>
    <t>CEFALEA, IRRITACIÓN OCULAR</t>
  </si>
  <si>
    <t>RESOLUCION 2400/1979- GTC 8</t>
  </si>
  <si>
    <t>Revisión por parte de un experto en el tema y rediseño de la planta lumínica</t>
  </si>
  <si>
    <t>Mantenimiento preventivo y correctivo de las luminarias.</t>
  </si>
  <si>
    <t xml:space="preserve">Presencia de microorganismos tipo hongos, virus y/o bacterias </t>
  </si>
  <si>
    <t>Dermatitis, reacciones alergicas, enfermedades infectocontagiosas, alteraciones digestivas</t>
  </si>
  <si>
    <t>Limpieza de bateria sanitaria y demás áreas de la entidad.</t>
  </si>
  <si>
    <t>3 HRS</t>
  </si>
  <si>
    <t>NINGUNO</t>
  </si>
  <si>
    <t>Uso de guantes</t>
  </si>
  <si>
    <t>LEVE</t>
  </si>
  <si>
    <t>Virus, Hongos, bacterias,
dermatitis</t>
  </si>
  <si>
    <t>Instalacion de señalizacion de lavado correcto de manos en la zona dispuesta para tal fin.
Realizar seguimiento y sensibilización periódica en autocuidado.</t>
  </si>
  <si>
    <t xml:space="preserve">Lavado periódico de manos, para limpiar la acumulacion de microorganismos.
</t>
  </si>
  <si>
    <t>Desplazamiento fuera de la entidad en medios de transporte terrestre  hacia lugares donde se realizan reuniones y presentaciones de trabajo, en representación de la Diócesis</t>
  </si>
  <si>
    <t>Trauma craneoencefálico, lesiones del sistema músculo esquelético y de piel, lesiones múltiples, muerte.</t>
  </si>
  <si>
    <t>Accidente de transito</t>
  </si>
  <si>
    <t>1HRS</t>
  </si>
  <si>
    <t>FRACTURAS, POLITRAUMATISMOS, MUERTE.</t>
  </si>
  <si>
    <t>CODIGO DE TRANSITO</t>
  </si>
  <si>
    <t xml:space="preserve">Sensibilización en normas de transito y autocuidado.
Reportar y autorizar los desplazamientos del personal.
Comprar tiketes a nombre de la persona que va a viajar.
</t>
  </si>
  <si>
    <t>Deficiencia de iluminación en algunos puntos del área</t>
  </si>
  <si>
    <t>Control de cambios</t>
  </si>
  <si>
    <t>Fecha</t>
  </si>
  <si>
    <t>Versión</t>
  </si>
  <si>
    <t>Descripcion del cambio</t>
  </si>
  <si>
    <t xml:space="preserve">Elaboró: </t>
  </si>
  <si>
    <t>Fecha:</t>
  </si>
  <si>
    <t xml:space="preserve">Revisó: </t>
  </si>
  <si>
    <t xml:space="preserve">Aprobó: </t>
  </si>
  <si>
    <t>Administrativo</t>
  </si>
  <si>
    <t>despachoparroquial, curia</t>
  </si>
  <si>
    <t xml:space="preserve">Gestión administrativa 
Atención a usuarios
manejo de bases de datos
actividades de digitación
revisión de libros
</t>
  </si>
  <si>
    <t xml:space="preserve">1. Manejo documental de la información
2. Realizar atención de público
3. Manejo de comunicaciones y correspondencia
4. Realización de pagos y gestión logisticas </t>
  </si>
  <si>
    <t xml:space="preserve"> Piso liso,  Escaleras inadecuadas caidas  al mismo nivel. </t>
  </si>
  <si>
    <t>Atención de usuarios</t>
  </si>
  <si>
    <t xml:space="preserve"> Delincuencia común
</t>
  </si>
  <si>
    <t>Situaciones de atraco por manejo de dinero, secuestro</t>
  </si>
  <si>
    <t>Desplazamiento fuera de la entidad para diligencias bancarias</t>
  </si>
  <si>
    <t>Operativo</t>
  </si>
  <si>
    <t>casa cural, despacho parroquial</t>
  </si>
  <si>
    <t>Orden y limpieza de las instalaciones, mantenimiento</t>
  </si>
  <si>
    <t>barrer, trapear, limpiar, arreglo de ropa, proparación de alimentos</t>
  </si>
  <si>
    <t xml:space="preserve"> Piso liso,Escaleras inadecuadas caidas al mismo nivel. </t>
  </si>
  <si>
    <t>Capacitación en autocuidado, Señalización de piso mojado cuando se esté limpiando.</t>
  </si>
  <si>
    <t>Posturas prolongadas, sobreesfuerzos</t>
  </si>
  <si>
    <t>uso de elementos corto-punzantes</t>
  </si>
  <si>
    <t>Limpieza de bateria sanitaria y zonas de despazamiento</t>
  </si>
  <si>
    <t>si</t>
  </si>
  <si>
    <t>Desplazamiento fuera de la entidad para el desarrollo de las actividades encomendadas.</t>
  </si>
  <si>
    <t xml:space="preserve">Sensibilización en normas de transito y autocuidado.
Reportar y autorizar los desplazamientos del personal.
</t>
  </si>
  <si>
    <t>Oficinas administrativas</t>
  </si>
  <si>
    <t>Gestión contable.</t>
  </si>
  <si>
    <t>1. Manejo contable de la información financiera de la Diócesis</t>
  </si>
  <si>
    <t>Uso de baterias sanitarias y demás áreas de la entidad.</t>
  </si>
  <si>
    <t>Desplazamiento fuera de la entidad.</t>
  </si>
  <si>
    <t>áreas comunes de la diócesis</t>
  </si>
  <si>
    <t>mantenimiento de instalaciones</t>
  </si>
  <si>
    <t>1. mantenimiento de jardines
2. mantenimiento de instalaciones internas</t>
  </si>
  <si>
    <t>Conexiones eléctricas, toma-corrientes
trabajos eléctricos cambio de conexiones de bombillos y cableados</t>
  </si>
  <si>
    <t xml:space="preserve">  Postura (sobreesfuerzo, posturas)</t>
  </si>
  <si>
    <t>Posturas prolongadas, inadecuadas,levantamiento de carga y sobreesfuerzo</t>
  </si>
  <si>
    <t>Punciones, heridas, golpes, atrapamientos</t>
  </si>
  <si>
    <t>uso de palas, machetes, martillos, equipos y herramientas manuales</t>
  </si>
  <si>
    <t>HERIDAS, GOLPES, FRACTURAS</t>
  </si>
  <si>
    <t>PLAN ANUAL DE CAPACITACIÓN/Cambio de herramientascuando se encuentren defectuosas.</t>
  </si>
  <si>
    <t>Heridas, golpes, atrapamientos, fracturas, politraumatismos</t>
  </si>
  <si>
    <t>Actividades de trabajo en altura</t>
  </si>
  <si>
    <t>POLITRAUMATISMOS, LA MUERTE</t>
  </si>
  <si>
    <t>PLAN ANUAL DE CAPACITACIÓN/Procedimientos de trabajo seguro en altura,</t>
  </si>
  <si>
    <t>Uso de EPP para TSA</t>
  </si>
  <si>
    <t xml:space="preserve">Uso de baterias sanitarias,Uso de herramientas y equipos manuales </t>
  </si>
  <si>
    <t>Desplazamiento fuera de la parroquia o desplazamiento a otras parroquias  o de otros municipios</t>
  </si>
  <si>
    <t xml:space="preserve">exhumación e inhumación </t>
  </si>
  <si>
    <t>Cementerio municipal</t>
  </si>
  <si>
    <t>1. Mantener en adecuadas condiciones las intalaciones del cementerio
2. Realizar las inhumaciones y exhumaciones</t>
  </si>
  <si>
    <t xml:space="preserve">Limpieza y mantenimiento de zonas verdes y tumbas
Exhumaciones
Inhumaciones
</t>
  </si>
  <si>
    <t>Contacto directo con toma corrientes o cables eléctricos de baja tensión</t>
  </si>
  <si>
    <t xml:space="preserve"> zonas con terreno irregular, escalones,  caidas al mismo nivel. </t>
  </si>
  <si>
    <t>Atención de usuarios en el cementerio</t>
  </si>
  <si>
    <t>Tunel de carpo, tendinitis, dolores articulares, musculares</t>
  </si>
  <si>
    <t>uso de palas, machetes, martillos, equipos y herramientas manuales guadaña</t>
  </si>
  <si>
    <t>AMPUTACIONES, HERIDAS, GOLPES, FRACTURAS</t>
  </si>
  <si>
    <t>PLAN ANUAL DE CAPACITACIÓN/Procedimientos de trabajo seguro en altura, equipos de acceso certificados</t>
  </si>
  <si>
    <t>Uso de baterias sanitarias,Uso de herramientas y equipos manuales, condiciones de la zona</t>
  </si>
  <si>
    <t xml:space="preserve">Lavado periódico de manos, para limpiar la acumulacion de microorganismos. Uso de ropa de trabajo y guantes
</t>
  </si>
  <si>
    <t>Desplazamientos del cementerio a la parroquia</t>
  </si>
  <si>
    <t>Manejo de químicos, para las labores propias del cementerio</t>
  </si>
  <si>
    <t>QUIMICOS</t>
  </si>
  <si>
    <t xml:space="preserve"> reacciones alergicas, quemaduras, intoxicaciones,  afecciones respiratorias</t>
  </si>
  <si>
    <t>liquidos y material particulado</t>
  </si>
  <si>
    <t>AFECCIONES RESPIRATORIAS</t>
  </si>
  <si>
    <t>procedimientos de trabajo seguro, inspección, fichas de seguridad de los productos</t>
  </si>
  <si>
    <t>Uso de guantes y protección respiratoria</t>
  </si>
  <si>
    <t>EJEMPLO DE TIPO DE CONTROL (Documental)</t>
  </si>
  <si>
    <t>CONTENIDO DE LAS HOJAS DE SEGURIDAD</t>
  </si>
  <si>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Producto e identificación de la compañía</t>
    </r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</si>
  <si>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Identificación del peligro (NTC 1692)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</si>
  <si>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Composición, información sobre ingredientes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</si>
  <si>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Medidas de Primeros Auxilios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</si>
  <si>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Medidas en caso de incendios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</si>
  <si>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Medidas en caso de vertido accidental</t>
    </r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</si>
  <si>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Manejo y Almacenamiento</t>
    </r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</si>
  <si>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Controles de Exposición y Protección Personal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</si>
  <si>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Propiedades Físicas y Químicas</t>
    </r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</si>
  <si>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Estabilidad y Reactividad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</si>
  <si>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Información Toxicológica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</si>
  <si>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Información Ecológica</t>
    </r>
  </si>
  <si>
    <r>
      <t>13.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Consideraciones de Disposición</t>
    </r>
  </si>
  <si>
    <r>
      <t>14.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Información sobre transporte</t>
    </r>
  </si>
  <si>
    <r>
      <t>15.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Información reglamentaria</t>
    </r>
  </si>
  <si>
    <r>
      <t>16.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Información Adicional</t>
    </r>
  </si>
  <si>
    <t>Informe de compatibilidad para MATRIZ-DE-IDENTIFICACION-DE-PELIGROS-DIOCESIS-DE-LA-DORADA-GUADUAS.xls</t>
  </si>
  <si>
    <t>Ejecutado el 17/02/2025 9:00</t>
  </si>
  <si>
    <t>Si el libro se guarda o se abre en un formato de archivo de una versión anterior de Microsoft Excel, las características indicadas no estarán disponibles.</t>
  </si>
  <si>
    <t>Pérdida significativa de funcionalidad</t>
  </si>
  <si>
    <t>Nº de apariciones</t>
  </si>
  <si>
    <t>Algunas celdas contienen más formatos condicionales de los admitidos en el formato de archivo seleccionado. En las versiones anteriores de Microsoft Excel solamente se mostrarán las tres primeras condiciones.</t>
  </si>
  <si>
    <t>AUX ADMINISTRATIVA'!Q5</t>
  </si>
  <si>
    <t>Excel 97-2003</t>
  </si>
  <si>
    <t>SERVICIOS GENERALES'!T12:T13</t>
  </si>
  <si>
    <t>Algunas celdas de este libro usan tipos de formato condicional como barras de datos, escalas de color o conjuntos de iconos. Estos tipos de formato no se mostrarán en versiones anteriores de Microsoft Excel.</t>
  </si>
  <si>
    <t>Algunas celdas contienen formato condicional con la opción 'Detener si es verdad' desactivada. Las versiones anteriores de Excel no reconocen esta opción y se detendrán después de la primera condición verdadera.</t>
  </si>
  <si>
    <t>PARROCOS'!U5:X7</t>
  </si>
  <si>
    <t>PARROCOS'!U8:U12</t>
  </si>
  <si>
    <t>PARROCOS'!V8:X12</t>
  </si>
  <si>
    <t>PARROCOS'!U13:X17</t>
  </si>
  <si>
    <t>AUX ADMINISTRATIVA'!U5:X7</t>
  </si>
  <si>
    <t>AUX ADMINISTRATIVA'!U8:U12</t>
  </si>
  <si>
    <t>AUX ADMINISTRATIVA'!V8:X12</t>
  </si>
  <si>
    <t>AUX ADMINISTRATIVA'!U13:X17</t>
  </si>
  <si>
    <t>SERVICIOS GENERALES'!T12:X13</t>
  </si>
  <si>
    <t>SERVICIOS GENERALES'!U5:X7</t>
  </si>
  <si>
    <t>SERVICIOS GENERALES'!U8:U11</t>
  </si>
  <si>
    <t>SERVICIOS GENERALES'!V8:X11</t>
  </si>
  <si>
    <t>SERVICIOS GENERALES'!U15</t>
  </si>
  <si>
    <t>SERVICIOS GENERALES'!V15:X15</t>
  </si>
  <si>
    <t>SERVICIOS GENERALES'!U14:X14</t>
  </si>
  <si>
    <t>CONTADOR'!U5:X7</t>
  </si>
  <si>
    <t>CONTADOR'!U8:U12</t>
  </si>
  <si>
    <t>CONTADOR'!V8:X12</t>
  </si>
  <si>
    <t>CONTADOR'!U13:X17</t>
  </si>
  <si>
    <t>MANTENIMIENTO'!U5:X6</t>
  </si>
  <si>
    <t>MANTENIMIENTO'!U6:U11</t>
  </si>
  <si>
    <t>MANTENIMIENTO'!V7:X11</t>
  </si>
  <si>
    <t>MANTENIMIENTO'!U12:X16</t>
  </si>
  <si>
    <t>SEPULTURERO'!U5:X6</t>
  </si>
  <si>
    <t>SEPULTURERO'!U6:U11</t>
  </si>
  <si>
    <t>SEPULTURERO'!V7:X13</t>
  </si>
  <si>
    <t>SEPULTURERO'!U15</t>
  </si>
  <si>
    <t>SEPULTURERO'!V15:X15</t>
  </si>
  <si>
    <t>SEPULTURERO'!U14:X14</t>
  </si>
  <si>
    <t>SEPULTURERO'!U13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</si>
  <si>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</si>
  <si>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</si>
  <si>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SST-MATRIZ DE PEL                                                                                      VERSION 1                                                                                                              2026</t>
  </si>
  <si>
    <t>SST-MATRIZ DE PEL                                                                                      VERSION 2                                                                                                         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</si>
</sst>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Calibri"/>
      <family val="2"/>
      <scheme val="minor"/>
    </font>
    <font>
      <sz val="7"/>
      <color indexed="8"/>
      <name val="Times New Roman"/>
      <family val="1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color indexed="8"/>
      <name val="Arial Rounded MT Bold"/>
      <family val="2"/>
    </font>
    <font>
      <i/>
      <sz val="14"/>
      <color indexed="8"/>
      <name val="Arial Rounded MT Bold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2"/>
      <name val="Courier"/>
      <family val="3"/>
    </font>
    <font>
      <b/>
      <i/>
      <sz val="16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Arial Rounded MT Bold"/>
      <family val="2"/>
    </font>
    <font>
      <i/>
      <sz val="14"/>
      <color rgb="FF000000"/>
      <name val="Arial Rounded MT Bold"/>
      <family val="2"/>
    </font>
    <font>
      <b/>
      <sz val="11"/>
      <color rgb="FF000000"/>
      <name val="Arial Rounded MT Bol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20"/>
      <color theme="1"/>
      <name val="Arial"/>
      <family val="2"/>
    </font>
    <font>
      <sz val="12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2"/>
      <color rgb="FF000000"/>
      <name val="Arial Rounded MT Bold"/>
      <family val="2"/>
    </font>
    <font>
      <sz val="12"/>
      <color rgb="FF000000"/>
      <name val="Arial Rounded MT Bold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20"/>
      <color theme="0"/>
      <name val="Tempus Sans ITC"/>
      <family val="5"/>
    </font>
    <font>
      <b/>
      <i/>
      <sz val="8"/>
      <color theme="0"/>
      <name val="Arial"/>
      <family val="2"/>
    </font>
    <font>
      <b/>
      <i/>
      <sz val="11"/>
      <color theme="1"/>
      <name val="Arial"/>
      <family val="2"/>
    </font>
    <font>
      <b/>
      <sz val="12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indent="5"/>
    </xf>
    <xf numFmtId="0" fontId="0" fillId="0" borderId="2" xfId="0" applyBorder="1" applyAlignment="1">
      <alignment horizontal="left" indent="5"/>
    </xf>
    <xf numFmtId="0" fontId="19" fillId="2" borderId="3" xfId="0" applyFont="1" applyFill="1" applyBorder="1" applyAlignment="1">
      <alignment horizont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21" fillId="3" borderId="3" xfId="0" applyFont="1" applyFill="1" applyBorder="1" applyAlignment="1">
      <alignment horizontal="left" indent="5"/>
    </xf>
    <xf numFmtId="0" fontId="22" fillId="0" borderId="0" xfId="0" applyFont="1"/>
    <xf numFmtId="0" fontId="5" fillId="0" borderId="0" xfId="3" applyFont="1" applyAlignment="1">
      <alignment horizontal="center" vertical="center"/>
    </xf>
    <xf numFmtId="0" fontId="4" fillId="0" borderId="0" xfId="3" applyAlignment="1">
      <alignment horizontal="center" vertical="center"/>
    </xf>
    <xf numFmtId="0" fontId="23" fillId="4" borderId="3" xfId="3" applyFont="1" applyFill="1" applyBorder="1" applyAlignment="1">
      <alignment horizontal="center" vertical="center"/>
    </xf>
    <xf numFmtId="0" fontId="23" fillId="4" borderId="4" xfId="3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5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7" xfId="3" applyFont="1" applyBorder="1" applyAlignment="1">
      <alignment horizontal="left" vertical="center"/>
    </xf>
    <xf numFmtId="0" fontId="6" fillId="0" borderId="9" xfId="3" applyFont="1" applyBorder="1" applyAlignment="1">
      <alignment horizontal="left" vertical="center"/>
    </xf>
    <xf numFmtId="0" fontId="6" fillId="0" borderId="10" xfId="3" applyFont="1" applyBorder="1" applyAlignment="1">
      <alignment horizontal="left" vertical="center"/>
    </xf>
    <xf numFmtId="0" fontId="6" fillId="0" borderId="11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0" fontId="6" fillId="0" borderId="14" xfId="3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7" fillId="5" borderId="68" xfId="0" applyFont="1" applyFill="1" applyBorder="1" applyAlignment="1">
      <alignment horizontal="center" vertical="center" wrapText="1"/>
    </xf>
    <xf numFmtId="0" fontId="27" fillId="5" borderId="69" xfId="0" applyFont="1" applyFill="1" applyBorder="1" applyAlignment="1">
      <alignment horizontal="center" vertical="center" wrapText="1"/>
    </xf>
    <xf numFmtId="0" fontId="27" fillId="3" borderId="7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8" fillId="6" borderId="71" xfId="0" applyFont="1" applyFill="1" applyBorder="1" applyAlignment="1">
      <alignment horizontal="center" vertical="center" wrapText="1"/>
    </xf>
    <xf numFmtId="0" fontId="28" fillId="6" borderId="72" xfId="0" applyFont="1" applyFill="1" applyBorder="1" applyAlignment="1">
      <alignment horizontal="center" vertical="center" wrapText="1"/>
    </xf>
    <xf numFmtId="0" fontId="28" fillId="6" borderId="74" xfId="0" applyFont="1" applyFill="1" applyBorder="1" applyAlignment="1">
      <alignment horizontal="center" vertical="center" wrapText="1"/>
    </xf>
    <xf numFmtId="0" fontId="29" fillId="0" borderId="74" xfId="0" applyFont="1" applyBorder="1" applyAlignment="1">
      <alignment horizontal="justify" vertical="center" wrapText="1"/>
    </xf>
    <xf numFmtId="0" fontId="30" fillId="6" borderId="74" xfId="0" applyFont="1" applyFill="1" applyBorder="1" applyAlignment="1">
      <alignment horizontal="left" vertical="center" wrapText="1"/>
    </xf>
    <xf numFmtId="0" fontId="31" fillId="7" borderId="74" xfId="0" applyFont="1" applyFill="1" applyBorder="1" applyAlignment="1">
      <alignment horizontal="left" vertical="center" wrapText="1"/>
    </xf>
    <xf numFmtId="0" fontId="31" fillId="3" borderId="74" xfId="0" applyFont="1" applyFill="1" applyBorder="1" applyAlignment="1">
      <alignment horizontal="left" vertical="center" wrapText="1"/>
    </xf>
    <xf numFmtId="0" fontId="29" fillId="0" borderId="75" xfId="0" applyFont="1" applyBorder="1" applyAlignment="1">
      <alignment horizontal="left" vertical="center" wrapText="1"/>
    </xf>
    <xf numFmtId="0" fontId="31" fillId="8" borderId="74" xfId="0" applyFont="1" applyFill="1" applyBorder="1" applyAlignment="1">
      <alignment horizontal="left" vertical="center" wrapText="1"/>
    </xf>
    <xf numFmtId="0" fontId="29" fillId="0" borderId="74" xfId="0" applyFont="1" applyBorder="1" applyAlignment="1">
      <alignment horizontal="left" vertical="center" wrapText="1"/>
    </xf>
    <xf numFmtId="0" fontId="31" fillId="0" borderId="74" xfId="0" applyFont="1" applyBorder="1" applyAlignment="1">
      <alignment horizontal="left" vertical="center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left" vertical="center" wrapText="1"/>
    </xf>
    <xf numFmtId="49" fontId="32" fillId="2" borderId="3" xfId="0" applyNumberFormat="1" applyFont="1" applyFill="1" applyBorder="1" applyAlignment="1">
      <alignment horizontal="center" vertical="center" wrapText="1"/>
    </xf>
    <xf numFmtId="49" fontId="32" fillId="2" borderId="25" xfId="0" applyNumberFormat="1" applyFont="1" applyFill="1" applyBorder="1" applyAlignment="1">
      <alignment horizontal="center" vertical="center" wrapText="1"/>
    </xf>
    <xf numFmtId="49" fontId="32" fillId="2" borderId="26" xfId="0" applyNumberFormat="1" applyFont="1" applyFill="1" applyBorder="1" applyAlignment="1">
      <alignment horizontal="center" vertical="center" wrapText="1"/>
    </xf>
    <xf numFmtId="0" fontId="32" fillId="7" borderId="27" xfId="0" applyFont="1" applyFill="1" applyBorder="1" applyAlignment="1">
      <alignment horizontal="center" vertical="center" wrapText="1"/>
    </xf>
    <xf numFmtId="0" fontId="32" fillId="7" borderId="28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 wrapText="1"/>
    </xf>
    <xf numFmtId="0" fontId="32" fillId="7" borderId="14" xfId="0" applyFont="1" applyFill="1" applyBorder="1" applyAlignment="1">
      <alignment horizontal="center" vertical="center" wrapText="1"/>
    </xf>
    <xf numFmtId="0" fontId="32" fillId="7" borderId="8" xfId="0" applyFont="1" applyFill="1" applyBorder="1" applyAlignment="1">
      <alignment horizontal="center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right" vertical="center" wrapText="1"/>
    </xf>
    <xf numFmtId="0" fontId="32" fillId="7" borderId="30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2" fillId="8" borderId="31" xfId="0" applyFont="1" applyFill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0" fontId="32" fillId="8" borderId="25" xfId="0" applyFont="1" applyFill="1" applyBorder="1" applyAlignment="1">
      <alignment horizontal="center" vertical="center" wrapText="1"/>
    </xf>
    <xf numFmtId="0" fontId="32" fillId="8" borderId="28" xfId="0" applyFont="1" applyFill="1" applyBorder="1" applyAlignment="1">
      <alignment vertical="center" wrapText="1"/>
    </xf>
    <xf numFmtId="0" fontId="32" fillId="8" borderId="29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right" vertical="center" wrapText="1"/>
    </xf>
    <xf numFmtId="0" fontId="30" fillId="6" borderId="76" xfId="0" applyFont="1" applyFill="1" applyBorder="1" applyAlignment="1">
      <alignment horizontal="center" vertical="center" wrapText="1"/>
    </xf>
    <xf numFmtId="0" fontId="30" fillId="6" borderId="77" xfId="0" applyFont="1" applyFill="1" applyBorder="1" applyAlignment="1">
      <alignment horizontal="center" vertical="center" wrapText="1"/>
    </xf>
    <xf numFmtId="0" fontId="30" fillId="6" borderId="78" xfId="0" applyFont="1" applyFill="1" applyBorder="1" applyAlignment="1">
      <alignment horizontal="center" vertical="center" wrapText="1"/>
    </xf>
    <xf numFmtId="0" fontId="30" fillId="6" borderId="79" xfId="0" applyFont="1" applyFill="1" applyBorder="1" applyAlignment="1">
      <alignment horizontal="center" vertical="center" wrapText="1"/>
    </xf>
    <xf numFmtId="0" fontId="30" fillId="6" borderId="80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0" fontId="6" fillId="0" borderId="32" xfId="3" applyFont="1" applyBorder="1" applyAlignment="1">
      <alignment horizontal="left" vertical="center"/>
    </xf>
    <xf numFmtId="0" fontId="6" fillId="0" borderId="33" xfId="3" applyFont="1" applyBorder="1" applyAlignment="1">
      <alignment horizontal="left" vertical="center"/>
    </xf>
    <xf numFmtId="0" fontId="6" fillId="0" borderId="34" xfId="3" applyFont="1" applyBorder="1" applyAlignment="1">
      <alignment horizontal="left" vertical="center"/>
    </xf>
    <xf numFmtId="0" fontId="6" fillId="0" borderId="18" xfId="3" applyFont="1" applyBorder="1" applyAlignment="1">
      <alignment horizontal="left" vertical="center"/>
    </xf>
    <xf numFmtId="0" fontId="22" fillId="0" borderId="19" xfId="0" applyFont="1" applyBorder="1"/>
    <xf numFmtId="0" fontId="6" fillId="0" borderId="21" xfId="3" applyFont="1" applyBorder="1" applyAlignment="1">
      <alignment horizontal="left" vertical="center"/>
    </xf>
    <xf numFmtId="0" fontId="21" fillId="0" borderId="0" xfId="0" applyFont="1"/>
    <xf numFmtId="0" fontId="21" fillId="9" borderId="0" xfId="0" applyFont="1" applyFill="1"/>
    <xf numFmtId="0" fontId="33" fillId="9" borderId="35" xfId="0" applyFont="1" applyFill="1" applyBorder="1" applyAlignment="1">
      <alignment horizontal="center" vertical="center" textRotation="90"/>
    </xf>
    <xf numFmtId="0" fontId="21" fillId="9" borderId="0" xfId="0" applyFont="1" applyFill="1" applyAlignment="1">
      <alignment horizontal="center" vertical="center" textRotation="90"/>
    </xf>
    <xf numFmtId="0" fontId="33" fillId="9" borderId="0" xfId="0" applyFont="1" applyFill="1" applyAlignment="1">
      <alignment horizontal="center" vertical="center" textRotation="90"/>
    </xf>
    <xf numFmtId="0" fontId="21" fillId="9" borderId="0" xfId="0" applyFont="1" applyFill="1" applyAlignment="1">
      <alignment horizontal="center" vertical="center" wrapText="1"/>
    </xf>
    <xf numFmtId="0" fontId="21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" fontId="9" fillId="9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9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top" wrapText="1"/>
    </xf>
    <xf numFmtId="0" fontId="3" fillId="9" borderId="0" xfId="0" applyFont="1" applyFill="1" applyAlignment="1">
      <alignment horizontal="left" vertical="top"/>
    </xf>
    <xf numFmtId="0" fontId="21" fillId="9" borderId="0" xfId="0" applyFont="1" applyFill="1" applyAlignment="1">
      <alignment horizontal="justify" vertical="top" wrapText="1"/>
    </xf>
    <xf numFmtId="0" fontId="3" fillId="9" borderId="0" xfId="0" applyFont="1" applyFill="1" applyAlignment="1">
      <alignment horizontal="center" vertical="center"/>
    </xf>
    <xf numFmtId="0" fontId="31" fillId="0" borderId="0" xfId="0" applyFont="1"/>
    <xf numFmtId="0" fontId="22" fillId="0" borderId="0" xfId="0" applyFont="1" applyAlignment="1">
      <alignment vertical="center"/>
    </xf>
    <xf numFmtId="0" fontId="6" fillId="0" borderId="16" xfId="3" applyFont="1" applyBorder="1" applyAlignment="1">
      <alignment horizontal="center" vertical="center"/>
    </xf>
    <xf numFmtId="0" fontId="22" fillId="9" borderId="0" xfId="0" applyFont="1" applyFill="1"/>
    <xf numFmtId="0" fontId="34" fillId="0" borderId="16" xfId="3" applyFont="1" applyBorder="1" applyAlignment="1">
      <alignment horizontal="center" vertical="center"/>
    </xf>
    <xf numFmtId="0" fontId="34" fillId="9" borderId="16" xfId="0" applyFont="1" applyFill="1" applyBorder="1" applyAlignment="1">
      <alignment horizontal="center" vertical="center" wrapText="1"/>
    </xf>
    <xf numFmtId="0" fontId="35" fillId="9" borderId="16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1" fontId="36" fillId="9" borderId="16" xfId="0" applyNumberFormat="1" applyFont="1" applyFill="1" applyBorder="1" applyAlignment="1">
      <alignment horizontal="center" vertical="center" wrapText="1"/>
    </xf>
    <xf numFmtId="0" fontId="34" fillId="0" borderId="16" xfId="3" applyFont="1" applyBorder="1" applyAlignment="1">
      <alignment horizontal="center" vertical="center" wrapText="1"/>
    </xf>
    <xf numFmtId="0" fontId="22" fillId="9" borderId="16" xfId="0" applyFont="1" applyFill="1" applyBorder="1" applyAlignment="1">
      <alignment horizontal="center" vertical="center" textRotation="90" wrapText="1"/>
    </xf>
    <xf numFmtId="0" fontId="22" fillId="9" borderId="18" xfId="0" applyFont="1" applyFill="1" applyBorder="1" applyAlignment="1">
      <alignment horizontal="center" vertical="center" wrapText="1"/>
    </xf>
    <xf numFmtId="0" fontId="34" fillId="0" borderId="17" xfId="3" applyFont="1" applyBorder="1" applyAlignment="1">
      <alignment horizontal="center" vertical="center" wrapText="1"/>
    </xf>
    <xf numFmtId="0" fontId="34" fillId="9" borderId="17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textRotation="90" wrapText="1"/>
    </xf>
    <xf numFmtId="0" fontId="35" fillId="9" borderId="17" xfId="0" applyFont="1" applyFill="1" applyBorder="1" applyAlignment="1">
      <alignment horizontal="center" vertical="center" wrapText="1"/>
    </xf>
    <xf numFmtId="0" fontId="36" fillId="9" borderId="17" xfId="0" applyFont="1" applyFill="1" applyBorder="1" applyAlignment="1">
      <alignment horizontal="center" vertical="center" wrapText="1"/>
    </xf>
    <xf numFmtId="1" fontId="36" fillId="9" borderId="17" xfId="0" applyNumberFormat="1" applyFont="1" applyFill="1" applyBorder="1" applyAlignment="1">
      <alignment horizontal="center" vertical="center" wrapText="1"/>
    </xf>
    <xf numFmtId="0" fontId="22" fillId="9" borderId="33" xfId="0" applyFont="1" applyFill="1" applyBorder="1" applyAlignment="1">
      <alignment horizontal="center" vertical="center" wrapText="1"/>
    </xf>
    <xf numFmtId="0" fontId="35" fillId="3" borderId="16" xfId="0" applyFont="1" applyFill="1" applyBorder="1" applyAlignment="1">
      <alignment horizontal="center" vertical="center" wrapText="1"/>
    </xf>
    <xf numFmtId="0" fontId="35" fillId="9" borderId="0" xfId="0" applyFont="1" applyFill="1"/>
    <xf numFmtId="0" fontId="30" fillId="6" borderId="0" xfId="0" applyFont="1" applyFill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31" fillId="0" borderId="33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0" fillId="6" borderId="81" xfId="0" applyFont="1" applyFill="1" applyBorder="1" applyAlignment="1">
      <alignment horizontal="left" vertical="center" wrapText="1"/>
    </xf>
    <xf numFmtId="0" fontId="30" fillId="6" borderId="82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31" fillId="0" borderId="74" xfId="0" applyFont="1" applyBorder="1" applyAlignment="1">
      <alignment horizontal="center" vertical="center" wrapText="1"/>
    </xf>
    <xf numFmtId="0" fontId="37" fillId="9" borderId="16" xfId="0" applyFont="1" applyFill="1" applyBorder="1" applyAlignment="1">
      <alignment horizontal="center" vertical="center" textRotation="90" wrapText="1"/>
    </xf>
    <xf numFmtId="0" fontId="35" fillId="7" borderId="16" xfId="0" applyFont="1" applyFill="1" applyBorder="1" applyAlignment="1">
      <alignment horizontal="center" vertical="center" wrapText="1"/>
    </xf>
    <xf numFmtId="0" fontId="22" fillId="9" borderId="0" xfId="0" applyFont="1" applyFill="1" applyAlignment="1">
      <alignment horizontal="center" vertical="center"/>
    </xf>
    <xf numFmtId="0" fontId="34" fillId="10" borderId="17" xfId="2" applyFont="1" applyFill="1" applyBorder="1" applyAlignment="1" applyProtection="1">
      <alignment horizontal="center" vertical="center" wrapText="1"/>
      <protection locked="0"/>
    </xf>
    <xf numFmtId="0" fontId="21" fillId="9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3" fillId="11" borderId="33" xfId="0" applyFont="1" applyFill="1" applyBorder="1" applyAlignment="1">
      <alignment horizontal="center"/>
    </xf>
    <xf numFmtId="0" fontId="21" fillId="9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11" borderId="37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1" fillId="9" borderId="38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textRotation="90" wrapText="1"/>
    </xf>
    <xf numFmtId="0" fontId="6" fillId="0" borderId="16" xfId="3" applyFont="1" applyBorder="1" applyAlignment="1">
      <alignment horizontal="center" vertical="center" wrapText="1"/>
    </xf>
    <xf numFmtId="0" fontId="22" fillId="9" borderId="16" xfId="0" applyFont="1" applyFill="1" applyBorder="1" applyAlignment="1">
      <alignment horizontal="center" vertical="center"/>
    </xf>
    <xf numFmtId="0" fontId="34" fillId="10" borderId="38" xfId="2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4" fillId="9" borderId="16" xfId="0" applyFont="1" applyFill="1" applyBorder="1" applyAlignment="1">
      <alignment horizontal="center" vertical="center" textRotation="90" wrapText="1"/>
    </xf>
    <xf numFmtId="0" fontId="34" fillId="3" borderId="16" xfId="0" applyFont="1" applyFill="1" applyBorder="1" applyAlignment="1">
      <alignment horizontal="center" vertical="center" textRotation="90" wrapText="1"/>
    </xf>
    <xf numFmtId="0" fontId="22" fillId="9" borderId="0" xfId="0" applyFont="1" applyFill="1" applyAlignment="1">
      <alignment horizontal="center" vertical="center" wrapText="1"/>
    </xf>
    <xf numFmtId="0" fontId="34" fillId="13" borderId="16" xfId="0" applyFont="1" applyFill="1" applyBorder="1" applyAlignment="1">
      <alignment horizontal="center" vertical="center" textRotation="90" wrapText="1"/>
    </xf>
    <xf numFmtId="0" fontId="22" fillId="9" borderId="39" xfId="0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 vertical="center" wrapText="1"/>
    </xf>
    <xf numFmtId="0" fontId="22" fillId="9" borderId="39" xfId="0" applyFont="1" applyFill="1" applyBorder="1" applyAlignment="1">
      <alignment horizontal="center" vertical="center" wrapText="1"/>
    </xf>
    <xf numFmtId="0" fontId="6" fillId="0" borderId="39" xfId="3" applyFont="1" applyBorder="1" applyAlignment="1">
      <alignment horizontal="center" vertical="center" wrapText="1"/>
    </xf>
    <xf numFmtId="0" fontId="34" fillId="9" borderId="39" xfId="0" applyFont="1" applyFill="1" applyBorder="1" applyAlignment="1">
      <alignment horizontal="center" vertical="center" wrapText="1"/>
    </xf>
    <xf numFmtId="0" fontId="34" fillId="3" borderId="39" xfId="0" applyFont="1" applyFill="1" applyBorder="1" applyAlignment="1">
      <alignment horizontal="center" vertical="center" textRotation="90" wrapText="1"/>
    </xf>
    <xf numFmtId="0" fontId="35" fillId="7" borderId="39" xfId="0" applyFont="1" applyFill="1" applyBorder="1" applyAlignment="1">
      <alignment horizontal="center" vertical="center" wrapText="1"/>
    </xf>
    <xf numFmtId="0" fontId="35" fillId="9" borderId="39" xfId="0" applyFont="1" applyFill="1" applyBorder="1" applyAlignment="1">
      <alignment horizontal="center" vertical="center" wrapText="1"/>
    </xf>
    <xf numFmtId="1" fontId="36" fillId="9" borderId="39" xfId="0" applyNumberFormat="1" applyFont="1" applyFill="1" applyBorder="1" applyAlignment="1">
      <alignment horizontal="center" vertical="center" wrapText="1"/>
    </xf>
    <xf numFmtId="0" fontId="22" fillId="9" borderId="40" xfId="0" applyFont="1" applyFill="1" applyBorder="1" applyAlignment="1">
      <alignment horizontal="center" vertical="center" wrapText="1"/>
    </xf>
    <xf numFmtId="0" fontId="22" fillId="9" borderId="16" xfId="0" applyFont="1" applyFill="1" applyBorder="1"/>
    <xf numFmtId="0" fontId="35" fillId="9" borderId="16" xfId="0" applyFont="1" applyFill="1" applyBorder="1"/>
    <xf numFmtId="0" fontId="22" fillId="9" borderId="16" xfId="0" applyFont="1" applyFill="1" applyBorder="1" applyAlignment="1">
      <alignment horizontal="center"/>
    </xf>
    <xf numFmtId="0" fontId="22" fillId="8" borderId="16" xfId="0" applyFont="1" applyFill="1" applyBorder="1"/>
    <xf numFmtId="0" fontId="35" fillId="8" borderId="16" xfId="0" applyFont="1" applyFill="1" applyBorder="1"/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47" xfId="0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0" borderId="67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50" xfId="0" applyBorder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6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18" fillId="0" borderId="0" xfId="1" quotePrefix="1" applyNumberFormat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51" xfId="0" applyBorder="1" applyAlignment="1">
      <alignment horizontal="center" vertical="top" wrapText="1"/>
    </xf>
    <xf numFmtId="0" fontId="18" fillId="0" borderId="51" xfId="1" quotePrefix="1" applyNumberFormat="1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25" fillId="0" borderId="16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30" fillId="6" borderId="73" xfId="0" applyFont="1" applyFill="1" applyBorder="1" applyAlignment="1">
      <alignment horizontal="center" vertical="center" wrapText="1"/>
    </xf>
    <xf numFmtId="0" fontId="28" fillId="6" borderId="73" xfId="0" applyFont="1" applyFill="1" applyBorder="1" applyAlignment="1">
      <alignment horizontal="center" vertical="center" wrapText="1"/>
    </xf>
    <xf numFmtId="0" fontId="30" fillId="6" borderId="74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23" fillId="12" borderId="16" xfId="2" applyFont="1" applyFill="1" applyBorder="1" applyAlignment="1">
      <alignment horizontal="center" vertical="center" wrapText="1"/>
    </xf>
    <xf numFmtId="0" fontId="37" fillId="12" borderId="39" xfId="2" applyFont="1" applyFill="1" applyBorder="1" applyAlignment="1">
      <alignment horizontal="center" vertical="center" textRotation="90" wrapText="1"/>
    </xf>
    <xf numFmtId="0" fontId="36" fillId="9" borderId="39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center" wrapText="1"/>
    </xf>
    <xf numFmtId="0" fontId="22" fillId="9" borderId="16" xfId="0" applyFont="1" applyFill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20" fillId="0" borderId="34" xfId="0" applyFont="1" applyBorder="1" applyAlignment="1">
      <alignment horizontal="left" vertical="top" wrapText="1"/>
    </xf>
    <xf numFmtId="0" fontId="40" fillId="0" borderId="16" xfId="0" applyFont="1" applyBorder="1" applyAlignment="1">
      <alignment horizontal="left" vertical="top" wrapText="1"/>
    </xf>
    <xf numFmtId="0" fontId="41" fillId="0" borderId="34" xfId="0" applyFont="1" applyBorder="1" applyAlignment="1">
      <alignment horizontal="left" vertical="top" wrapText="1"/>
    </xf>
    <xf numFmtId="0" fontId="41" fillId="0" borderId="16" xfId="0" applyFont="1" applyBorder="1" applyAlignment="1">
      <alignment horizontal="left" vertical="top" wrapText="1"/>
    </xf>
    <xf numFmtId="0" fontId="41" fillId="0" borderId="19" xfId="0" applyFont="1" applyBorder="1" applyAlignment="1">
      <alignment horizontal="left" vertical="top" wrapText="1"/>
    </xf>
    <xf numFmtId="0" fontId="41" fillId="0" borderId="20" xfId="0" applyFont="1" applyBorder="1" applyAlignment="1">
      <alignment horizontal="left" vertical="top" wrapText="1"/>
    </xf>
    <xf numFmtId="0" fontId="20" fillId="0" borderId="43" xfId="0" applyFont="1" applyBorder="1" applyAlignment="1">
      <alignment horizontal="left" vertical="top" wrapText="1"/>
    </xf>
    <xf numFmtId="0" fontId="40" fillId="0" borderId="38" xfId="0" applyFont="1" applyBorder="1" applyAlignment="1">
      <alignment horizontal="left" vertical="top" wrapText="1"/>
    </xf>
    <xf numFmtId="0" fontId="40" fillId="0" borderId="34" xfId="0" applyFont="1" applyBorder="1" applyAlignment="1">
      <alignment horizontal="left" vertical="top" wrapText="1"/>
    </xf>
    <xf numFmtId="0" fontId="39" fillId="2" borderId="41" xfId="0" applyFont="1" applyFill="1" applyBorder="1" applyAlignment="1">
      <alignment horizontal="center" vertical="center" wrapText="1"/>
    </xf>
    <xf numFmtId="0" fontId="39" fillId="2" borderId="42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top" wrapText="1"/>
    </xf>
    <xf numFmtId="0" fontId="40" fillId="0" borderId="20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left" vertical="top" wrapText="1"/>
    </xf>
    <xf numFmtId="0" fontId="42" fillId="0" borderId="45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left" vertical="center" wrapText="1"/>
    </xf>
    <xf numFmtId="0" fontId="24" fillId="3" borderId="29" xfId="0" applyFont="1" applyFill="1" applyBorder="1" applyAlignment="1">
      <alignment horizontal="left" vertical="center" wrapText="1"/>
    </xf>
    <xf numFmtId="0" fontId="24" fillId="3" borderId="44" xfId="0" applyFont="1" applyFill="1" applyBorder="1" applyAlignment="1">
      <alignment horizontal="left" vertical="center" wrapText="1"/>
    </xf>
    <xf numFmtId="0" fontId="32" fillId="0" borderId="88" xfId="0" applyFont="1" applyBorder="1" applyAlignment="1">
      <alignment horizontal="center" vertical="center" wrapText="1"/>
    </xf>
    <xf numFmtId="0" fontId="32" fillId="2" borderId="28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8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0" fillId="6" borderId="90" xfId="0" applyFont="1" applyFill="1" applyBorder="1" applyAlignment="1">
      <alignment horizontal="center" vertical="center" wrapText="1"/>
    </xf>
    <xf numFmtId="0" fontId="30" fillId="6" borderId="46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1" fillId="0" borderId="90" xfId="0" applyFont="1" applyBorder="1" applyAlignment="1">
      <alignment horizontal="center" vertical="center" wrapText="1"/>
    </xf>
    <xf numFmtId="0" fontId="30" fillId="6" borderId="81" xfId="0" applyFont="1" applyFill="1" applyBorder="1" applyAlignment="1">
      <alignment horizontal="center" vertical="center" wrapText="1"/>
    </xf>
    <xf numFmtId="0" fontId="30" fillId="6" borderId="73" xfId="0" applyFont="1" applyFill="1" applyBorder="1" applyAlignment="1">
      <alignment horizontal="center" vertical="center" wrapText="1"/>
    </xf>
    <xf numFmtId="0" fontId="30" fillId="6" borderId="34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0" fillId="6" borderId="85" xfId="0" applyFont="1" applyFill="1" applyBorder="1" applyAlignment="1">
      <alignment horizontal="center" vertical="center" wrapText="1"/>
    </xf>
    <xf numFmtId="0" fontId="30" fillId="6" borderId="86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30" fillId="6" borderId="87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0" fillId="6" borderId="32" xfId="0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28" fillId="6" borderId="81" xfId="0" applyFont="1" applyFill="1" applyBorder="1" applyAlignment="1">
      <alignment horizontal="center" vertical="center" wrapText="1"/>
    </xf>
    <xf numFmtId="0" fontId="28" fillId="6" borderId="73" xfId="0" applyFont="1" applyFill="1" applyBorder="1" applyAlignment="1">
      <alignment horizontal="center" vertical="center" wrapText="1"/>
    </xf>
    <xf numFmtId="0" fontId="30" fillId="6" borderId="83" xfId="0" applyFont="1" applyFill="1" applyBorder="1" applyAlignment="1">
      <alignment horizontal="center" vertical="center" wrapText="1"/>
    </xf>
    <xf numFmtId="0" fontId="30" fillId="6" borderId="82" xfId="0" applyFont="1" applyFill="1" applyBorder="1" applyAlignment="1">
      <alignment horizontal="center" vertical="center" wrapText="1"/>
    </xf>
    <xf numFmtId="0" fontId="30" fillId="6" borderId="84" xfId="0" applyFont="1" applyFill="1" applyBorder="1" applyAlignment="1">
      <alignment horizontal="center" vertical="center" wrapText="1"/>
    </xf>
    <xf numFmtId="0" fontId="30" fillId="6" borderId="74" xfId="0" applyFont="1" applyFill="1" applyBorder="1" applyAlignment="1">
      <alignment horizontal="center" vertical="center" wrapText="1"/>
    </xf>
    <xf numFmtId="0" fontId="6" fillId="0" borderId="52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53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54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55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11" fillId="0" borderId="30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47" fillId="12" borderId="62" xfId="0" applyFont="1" applyFill="1" applyBorder="1" applyAlignment="1">
      <alignment horizontal="center" vertical="center" wrapText="1"/>
    </xf>
    <xf numFmtId="0" fontId="48" fillId="12" borderId="62" xfId="0" applyFont="1" applyFill="1" applyBorder="1" applyAlignment="1">
      <alignment horizontal="center" vertical="center" wrapText="1"/>
    </xf>
    <xf numFmtId="0" fontId="48" fillId="12" borderId="63" xfId="0" applyFont="1" applyFill="1" applyBorder="1" applyAlignment="1">
      <alignment horizontal="center" vertical="center" wrapText="1"/>
    </xf>
    <xf numFmtId="0" fontId="49" fillId="0" borderId="64" xfId="0" applyFont="1" applyBorder="1" applyAlignment="1">
      <alignment horizontal="center" vertical="center" wrapText="1"/>
    </xf>
    <xf numFmtId="0" fontId="49" fillId="0" borderId="62" xfId="0" applyFont="1" applyBorder="1" applyAlignment="1">
      <alignment horizontal="center" vertical="center" wrapText="1"/>
    </xf>
    <xf numFmtId="0" fontId="49" fillId="0" borderId="63" xfId="0" applyFont="1" applyBorder="1" applyAlignment="1">
      <alignment horizontal="center" vertical="center" wrapText="1"/>
    </xf>
    <xf numFmtId="0" fontId="10" fillId="0" borderId="65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50" fillId="12" borderId="16" xfId="2" applyFont="1" applyFill="1" applyBorder="1" applyAlignment="1">
      <alignment horizontal="center" vertical="center"/>
    </xf>
    <xf numFmtId="0" fontId="50" fillId="12" borderId="16" xfId="2" quotePrefix="1" applyFont="1" applyFill="1" applyBorder="1" applyAlignment="1">
      <alignment horizontal="center" vertical="center"/>
    </xf>
    <xf numFmtId="0" fontId="50" fillId="12" borderId="16" xfId="2" applyFont="1" applyFill="1" applyBorder="1" applyAlignment="1">
      <alignment horizontal="center" vertical="center" wrapText="1"/>
    </xf>
    <xf numFmtId="0" fontId="23" fillId="12" borderId="16" xfId="2" applyFont="1" applyFill="1" applyBorder="1" applyAlignment="1">
      <alignment horizontal="center" vertical="center" wrapText="1"/>
    </xf>
    <xf numFmtId="0" fontId="37" fillId="12" borderId="16" xfId="2" applyFont="1" applyFill="1" applyBorder="1" applyAlignment="1">
      <alignment horizontal="center" vertical="center" textRotation="90" wrapText="1"/>
    </xf>
    <xf numFmtId="0" fontId="37" fillId="12" borderId="39" xfId="2" applyFont="1" applyFill="1" applyBorder="1" applyAlignment="1">
      <alignment horizontal="center" vertical="center" textRotation="90" wrapText="1"/>
    </xf>
    <xf numFmtId="0" fontId="37" fillId="12" borderId="32" xfId="2" applyFont="1" applyFill="1" applyBorder="1" applyAlignment="1">
      <alignment horizontal="center" vertical="center" textRotation="90" wrapText="1"/>
    </xf>
    <xf numFmtId="0" fontId="37" fillId="12" borderId="60" xfId="2" applyFont="1" applyFill="1" applyBorder="1" applyAlignment="1">
      <alignment horizontal="center" vertical="center" textRotation="90" wrapText="1"/>
    </xf>
    <xf numFmtId="0" fontId="37" fillId="12" borderId="17" xfId="2" applyFont="1" applyFill="1" applyBorder="1" applyAlignment="1">
      <alignment horizontal="center" vertical="center" textRotation="90" wrapText="1"/>
    </xf>
    <xf numFmtId="0" fontId="37" fillId="12" borderId="17" xfId="0" applyFont="1" applyFill="1" applyBorder="1" applyAlignment="1">
      <alignment horizontal="center" vertical="center" textRotation="90"/>
    </xf>
    <xf numFmtId="0" fontId="37" fillId="12" borderId="39" xfId="0" applyFont="1" applyFill="1" applyBorder="1" applyAlignment="1">
      <alignment horizontal="center" vertical="center" textRotation="90"/>
    </xf>
    <xf numFmtId="0" fontId="37" fillId="15" borderId="61" xfId="2" applyFont="1" applyFill="1" applyBorder="1" applyAlignment="1" applyProtection="1">
      <alignment horizontal="center" vertical="center" textRotation="90" wrapText="1"/>
      <protection locked="0"/>
    </xf>
    <xf numFmtId="0" fontId="37" fillId="15" borderId="35" xfId="2" applyFont="1" applyFill="1" applyBorder="1" applyAlignment="1" applyProtection="1">
      <alignment horizontal="center" vertical="center" textRotation="90" wrapText="1"/>
      <protection locked="0"/>
    </xf>
    <xf numFmtId="0" fontId="37" fillId="12" borderId="16" xfId="2" applyFont="1" applyFill="1" applyBorder="1" applyAlignment="1">
      <alignment horizontal="center" vertical="center"/>
    </xf>
    <xf numFmtId="0" fontId="37" fillId="12" borderId="39" xfId="2" applyFont="1" applyFill="1" applyBorder="1" applyAlignment="1">
      <alignment horizontal="center" vertical="center"/>
    </xf>
    <xf numFmtId="0" fontId="36" fillId="9" borderId="39" xfId="0" applyFont="1" applyFill="1" applyBorder="1" applyAlignment="1">
      <alignment horizontal="center" vertical="center" wrapText="1"/>
    </xf>
    <xf numFmtId="0" fontId="36" fillId="9" borderId="59" xfId="0" applyFont="1" applyFill="1" applyBorder="1" applyAlignment="1">
      <alignment horizontal="center" vertical="center" wrapText="1"/>
    </xf>
    <xf numFmtId="0" fontId="36" fillId="9" borderId="38" xfId="0" applyFont="1" applyFill="1" applyBorder="1" applyAlignment="1">
      <alignment horizontal="center" vertical="center" wrapText="1"/>
    </xf>
    <xf numFmtId="0" fontId="37" fillId="12" borderId="16" xfId="2" applyFont="1" applyFill="1" applyBorder="1" applyAlignment="1">
      <alignment horizontal="center" vertical="center" wrapText="1"/>
    </xf>
    <xf numFmtId="0" fontId="37" fillId="12" borderId="16" xfId="2" applyFont="1" applyFill="1" applyBorder="1" applyAlignment="1">
      <alignment horizontal="center" vertical="center" textRotation="90"/>
    </xf>
    <xf numFmtId="0" fontId="37" fillId="12" borderId="39" xfId="2" applyFont="1" applyFill="1" applyBorder="1" applyAlignment="1">
      <alignment horizontal="center" vertical="center" textRotation="90"/>
    </xf>
    <xf numFmtId="0" fontId="44" fillId="14" borderId="58" xfId="0" applyFont="1" applyFill="1" applyBorder="1" applyAlignment="1">
      <alignment horizontal="center" vertical="center" textRotation="90" wrapText="1"/>
    </xf>
    <xf numFmtId="0" fontId="44" fillId="14" borderId="43" xfId="0" applyFont="1" applyFill="1" applyBorder="1" applyAlignment="1">
      <alignment horizontal="center" vertical="center" textRotation="90" wrapText="1"/>
    </xf>
    <xf numFmtId="0" fontId="45" fillId="14" borderId="59" xfId="0" applyFont="1" applyFill="1" applyBorder="1" applyAlignment="1">
      <alignment horizontal="center" vertical="center" textRotation="90" wrapText="1"/>
    </xf>
    <xf numFmtId="0" fontId="45" fillId="14" borderId="38" xfId="0" applyFont="1" applyFill="1" applyBorder="1" applyAlignment="1">
      <alignment horizontal="center" vertical="center" textRotation="90" wrapText="1"/>
    </xf>
    <xf numFmtId="0" fontId="35" fillId="9" borderId="59" xfId="0" applyFont="1" applyFill="1" applyBorder="1" applyAlignment="1">
      <alignment horizontal="center" vertical="center" textRotation="90" wrapText="1"/>
    </xf>
    <xf numFmtId="0" fontId="35" fillId="9" borderId="38" xfId="0" applyFont="1" applyFill="1" applyBorder="1" applyAlignment="1">
      <alignment horizontal="center" vertical="center" textRotation="90" wrapText="1"/>
    </xf>
    <xf numFmtId="0" fontId="46" fillId="0" borderId="59" xfId="0" applyFont="1" applyBorder="1" applyAlignment="1">
      <alignment horizontal="center" vertical="center" textRotation="90" wrapText="1"/>
    </xf>
    <xf numFmtId="0" fontId="46" fillId="0" borderId="38" xfId="0" applyFont="1" applyBorder="1" applyAlignment="1">
      <alignment horizontal="center" vertical="center" textRotation="90" wrapText="1"/>
    </xf>
    <xf numFmtId="0" fontId="37" fillId="12" borderId="39" xfId="2" applyFont="1" applyFill="1" applyBorder="1" applyAlignment="1">
      <alignment horizontal="center" vertical="center" wrapText="1"/>
    </xf>
    <xf numFmtId="0" fontId="37" fillId="12" borderId="16" xfId="2" quotePrefix="1" applyFont="1" applyFill="1" applyBorder="1" applyAlignment="1">
      <alignment horizontal="center" vertical="center" wrapText="1"/>
    </xf>
    <xf numFmtId="0" fontId="37" fillId="12" borderId="39" xfId="2" quotePrefix="1" applyFont="1" applyFill="1" applyBorder="1" applyAlignment="1">
      <alignment horizontal="center" vertical="center" wrapText="1"/>
    </xf>
    <xf numFmtId="0" fontId="37" fillId="12" borderId="57" xfId="2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3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9" borderId="16" xfId="0" applyFont="1" applyFill="1" applyBorder="1" applyAlignment="1">
      <alignment horizontal="center" vertical="center" wrapText="1"/>
    </xf>
    <xf numFmtId="0" fontId="13" fillId="11" borderId="41" xfId="0" applyFont="1" applyFill="1" applyBorder="1" applyAlignment="1">
      <alignment horizontal="center"/>
    </xf>
    <xf numFmtId="0" fontId="13" fillId="11" borderId="42" xfId="0" applyFont="1" applyFill="1" applyBorder="1" applyAlignment="1">
      <alignment horizontal="center"/>
    </xf>
    <xf numFmtId="0" fontId="13" fillId="11" borderId="56" xfId="0" applyFont="1" applyFill="1" applyBorder="1" applyAlignment="1">
      <alignment horizontal="center"/>
    </xf>
    <xf numFmtId="0" fontId="3" fillId="0" borderId="4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14" fontId="4" fillId="0" borderId="34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5">
    <cellStyle name="Hipervínculo" xfId="1" builtinId="8"/>
    <cellStyle name="Normal" xfId="0" builtinId="0"/>
    <cellStyle name="Normal 2" xfId="2" xr:uid="{FF7A8E7D-7994-4B4F-A4B6-0421CB619326}"/>
    <cellStyle name="Normal 2 2" xfId="3" xr:uid="{33A12401-B3B5-494E-9220-23CD25EE9A0D}"/>
    <cellStyle name="Porcentual 2" xfId="4" xr:uid="{061F6DE1-50E1-4E7A-A315-BB3032B9FB46}"/>
  </cellStyles>
  <dxfs count="99"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92D05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92D05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18</xdr:row>
      <xdr:rowOff>9525</xdr:rowOff>
    </xdr:from>
    <xdr:to>
      <xdr:col>10</xdr:col>
      <xdr:colOff>0</xdr:colOff>
      <xdr:row>19</xdr:row>
      <xdr:rowOff>171450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6ADB8FAA-02F7-DA5A-518A-B1B9214F6B8F}"/>
            </a:ext>
          </a:extLst>
        </xdr:cNvPr>
        <xdr:cNvCxnSpPr/>
      </xdr:nvCxnSpPr>
      <xdr:spPr>
        <a:xfrm flipV="1">
          <a:off x="9001125" y="5229225"/>
          <a:ext cx="2457450" cy="7905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18</xdr:row>
      <xdr:rowOff>19050</xdr:rowOff>
    </xdr:from>
    <xdr:to>
      <xdr:col>8</xdr:col>
      <xdr:colOff>0</xdr:colOff>
      <xdr:row>20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D65B8E64-723B-4832-1D02-92766CF1BBCA}"/>
            </a:ext>
          </a:extLst>
        </xdr:cNvPr>
        <xdr:cNvCxnSpPr/>
      </xdr:nvCxnSpPr>
      <xdr:spPr>
        <a:xfrm flipV="1">
          <a:off x="5524500" y="5238750"/>
          <a:ext cx="1676400" cy="12382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14</xdr:row>
      <xdr:rowOff>0</xdr:rowOff>
    </xdr:from>
    <xdr:to>
      <xdr:col>9</xdr:col>
      <xdr:colOff>752475</xdr:colOff>
      <xdr:row>15</xdr:row>
      <xdr:rowOff>190500</xdr:rowOff>
    </xdr:to>
    <xdr:cxnSp macro="">
      <xdr:nvCxnSpPr>
        <xdr:cNvPr id="4" name="5 Conector recto">
          <a:extLst>
            <a:ext uri="{FF2B5EF4-FFF2-40B4-BE49-F238E27FC236}">
              <a16:creationId xmlns:a16="http://schemas.microsoft.com/office/drawing/2014/main" id="{07DF0F46-DE0E-5C3C-1A1C-F45E78768A73}"/>
            </a:ext>
          </a:extLst>
        </xdr:cNvPr>
        <xdr:cNvCxnSpPr/>
      </xdr:nvCxnSpPr>
      <xdr:spPr>
        <a:xfrm flipV="1">
          <a:off x="8991600" y="2705100"/>
          <a:ext cx="742950" cy="8191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9C94-A46F-4CCD-9A3E-5E05B6FFF021}">
  <dimension ref="B1:G34"/>
  <sheetViews>
    <sheetView tabSelected="1" topLeftCell="A11" zoomScaleNormal="100" workbookViewId="0">
      <selection activeCell="K18" sqref="K18"/>
    </sheetView>
  </sheetViews>
  <sheetFormatPr baseColWidth="10" defaultColWidth="11.42578125" defaultRowHeight="15"/>
  <cols>
    <col min="1" max="1" width="5.5703125" style="1" customWidth="1"/>
    <col min="2" max="6" width="16.140625" style="1" customWidth="1"/>
    <col min="7" max="7" width="11.7109375" style="1" customWidth="1"/>
    <col min="8" max="16384" width="11.42578125" style="1"/>
  </cols>
  <sheetData>
    <row r="1" spans="2:7" ht="15.75" thickBot="1"/>
    <row r="2" spans="2:7" ht="29.25" customHeight="1" thickBot="1">
      <c r="B2" s="223" t="s">
        <v>0</v>
      </c>
      <c r="C2" s="224"/>
      <c r="D2" s="224"/>
      <c r="E2" s="224"/>
      <c r="F2" s="224"/>
      <c r="G2" s="224"/>
    </row>
    <row r="3" spans="2:7" ht="34.5" customHeight="1">
      <c r="B3" s="220" t="s">
        <v>1</v>
      </c>
      <c r="C3" s="221"/>
      <c r="D3" s="221"/>
      <c r="E3" s="221"/>
      <c r="F3" s="221"/>
      <c r="G3" s="221"/>
    </row>
    <row r="4" spans="2:7" ht="34.5" customHeight="1">
      <c r="B4" s="214" t="s">
        <v>2</v>
      </c>
      <c r="C4" s="215"/>
      <c r="D4" s="215"/>
      <c r="E4" s="215"/>
      <c r="F4" s="215"/>
      <c r="G4" s="215"/>
    </row>
    <row r="5" spans="2:7" ht="34.5" customHeight="1">
      <c r="B5" s="214" t="s">
        <v>3</v>
      </c>
      <c r="C5" s="215"/>
      <c r="D5" s="215"/>
      <c r="E5" s="215"/>
      <c r="F5" s="215"/>
      <c r="G5" s="215"/>
    </row>
    <row r="6" spans="2:7" ht="34.5" customHeight="1">
      <c r="B6" s="214" t="s">
        <v>4</v>
      </c>
      <c r="C6" s="215"/>
      <c r="D6" s="215"/>
      <c r="E6" s="215"/>
      <c r="F6" s="215"/>
      <c r="G6" s="215"/>
    </row>
    <row r="7" spans="2:7" ht="34.5" customHeight="1">
      <c r="B7" s="214" t="s">
        <v>5</v>
      </c>
      <c r="C7" s="215"/>
      <c r="D7" s="215"/>
      <c r="E7" s="215"/>
      <c r="F7" s="215"/>
      <c r="G7" s="215"/>
    </row>
    <row r="8" spans="2:7" ht="34.5" customHeight="1" thickBot="1">
      <c r="B8" s="225" t="s">
        <v>6</v>
      </c>
      <c r="C8" s="226"/>
      <c r="D8" s="226"/>
      <c r="E8" s="226"/>
      <c r="F8" s="226"/>
      <c r="G8" s="226"/>
    </row>
    <row r="9" spans="2:7" ht="15.75" thickBot="1">
      <c r="B9" s="5"/>
    </row>
    <row r="10" spans="2:7" ht="27" thickBot="1">
      <c r="B10" s="223" t="s">
        <v>7</v>
      </c>
      <c r="C10" s="224"/>
      <c r="D10" s="224"/>
      <c r="E10" s="224"/>
      <c r="F10" s="224"/>
      <c r="G10" s="224"/>
    </row>
    <row r="11" spans="2:7" ht="35.25" customHeight="1">
      <c r="B11" s="227" t="s">
        <v>8</v>
      </c>
      <c r="C11" s="228"/>
      <c r="D11" s="228"/>
      <c r="E11" s="228"/>
      <c r="F11" s="228"/>
      <c r="G11" s="228"/>
    </row>
    <row r="12" spans="2:7" ht="35.25" customHeight="1">
      <c r="B12" s="214" t="s">
        <v>9</v>
      </c>
      <c r="C12" s="215"/>
      <c r="D12" s="215"/>
      <c r="E12" s="215"/>
      <c r="F12" s="215"/>
      <c r="G12" s="215"/>
    </row>
    <row r="13" spans="2:7" ht="35.25" customHeight="1">
      <c r="B13" s="214" t="s">
        <v>10</v>
      </c>
      <c r="C13" s="215"/>
      <c r="D13" s="215"/>
      <c r="E13" s="215"/>
      <c r="F13" s="215"/>
      <c r="G13" s="215"/>
    </row>
    <row r="14" spans="2:7" ht="35.25" customHeight="1">
      <c r="B14" s="214" t="s">
        <v>11</v>
      </c>
      <c r="C14" s="215"/>
      <c r="D14" s="215"/>
      <c r="E14" s="215"/>
      <c r="F14" s="215"/>
      <c r="G14" s="215"/>
    </row>
    <row r="15" spans="2:7" ht="35.25" customHeight="1" thickBot="1">
      <c r="B15" s="225" t="s">
        <v>12</v>
      </c>
      <c r="C15" s="226"/>
      <c r="D15" s="226"/>
      <c r="E15" s="226"/>
      <c r="F15" s="226"/>
      <c r="G15" s="226"/>
    </row>
    <row r="16" spans="2:7" ht="15.75" thickBot="1">
      <c r="B16" s="5"/>
    </row>
    <row r="17" spans="2:7" ht="36" customHeight="1" thickBot="1">
      <c r="B17" s="223" t="s">
        <v>13</v>
      </c>
      <c r="C17" s="224"/>
      <c r="D17" s="224"/>
      <c r="E17" s="224"/>
      <c r="F17" s="224"/>
      <c r="G17" s="224"/>
    </row>
    <row r="18" spans="2:7" s="6" customFormat="1" ht="39" customHeight="1">
      <c r="B18" s="220" t="s">
        <v>14</v>
      </c>
      <c r="C18" s="221"/>
      <c r="D18" s="221"/>
      <c r="E18" s="221"/>
      <c r="F18" s="221"/>
      <c r="G18" s="221"/>
    </row>
    <row r="19" spans="2:7" s="6" customFormat="1" ht="39" customHeight="1">
      <c r="B19" s="214" t="s">
        <v>15</v>
      </c>
      <c r="C19" s="215"/>
      <c r="D19" s="215"/>
      <c r="E19" s="215"/>
      <c r="F19" s="215"/>
      <c r="G19" s="215"/>
    </row>
    <row r="20" spans="2:7" s="6" customFormat="1" ht="39" customHeight="1">
      <c r="B20" s="222" t="s">
        <v>16</v>
      </c>
      <c r="C20" s="215"/>
      <c r="D20" s="215"/>
      <c r="E20" s="215"/>
      <c r="F20" s="215"/>
      <c r="G20" s="215"/>
    </row>
    <row r="21" spans="2:7">
      <c r="B21" s="217" t="s">
        <v>17</v>
      </c>
      <c r="C21" s="217"/>
      <c r="D21" s="217"/>
      <c r="E21" s="217"/>
      <c r="F21" s="217"/>
      <c r="G21" s="217"/>
    </row>
    <row r="22" spans="2:7">
      <c r="B22" s="217"/>
      <c r="C22" s="217"/>
      <c r="D22" s="217"/>
      <c r="E22" s="217"/>
      <c r="F22" s="217"/>
      <c r="G22" s="217"/>
    </row>
    <row r="23" spans="2:7">
      <c r="B23" s="217"/>
      <c r="C23" s="217"/>
      <c r="D23" s="217"/>
      <c r="E23" s="217"/>
      <c r="F23" s="217"/>
      <c r="G23" s="217"/>
    </row>
    <row r="24" spans="2:7" ht="15.75" thickBot="1">
      <c r="B24" s="5"/>
    </row>
    <row r="25" spans="2:7" ht="33" customHeight="1" thickBot="1">
      <c r="B25" s="223" t="s">
        <v>18</v>
      </c>
      <c r="C25" s="224"/>
      <c r="D25" s="224"/>
      <c r="E25" s="224"/>
      <c r="F25" s="224"/>
      <c r="G25" s="224"/>
    </row>
    <row r="26" spans="2:7" ht="40.5" customHeight="1">
      <c r="B26" s="220" t="s">
        <v>19</v>
      </c>
      <c r="C26" s="221"/>
      <c r="D26" s="221"/>
      <c r="E26" s="221"/>
      <c r="F26" s="221"/>
      <c r="G26" s="221"/>
    </row>
    <row r="27" spans="2:7" ht="40.5" customHeight="1">
      <c r="B27" s="214" t="s">
        <v>20</v>
      </c>
      <c r="C27" s="215"/>
      <c r="D27" s="215"/>
      <c r="E27" s="215"/>
      <c r="F27" s="215"/>
      <c r="G27" s="215"/>
    </row>
    <row r="28" spans="2:7" ht="40.5" customHeight="1">
      <c r="B28" s="214" t="s">
        <v>21</v>
      </c>
      <c r="C28" s="215"/>
      <c r="D28" s="215"/>
      <c r="E28" s="215"/>
      <c r="F28" s="215"/>
      <c r="G28" s="215"/>
    </row>
    <row r="29" spans="2:7" ht="32.25" customHeight="1">
      <c r="B29" s="216" t="s">
        <v>22</v>
      </c>
      <c r="C29" s="217"/>
      <c r="D29" s="217"/>
      <c r="E29" s="217"/>
      <c r="F29" s="217"/>
      <c r="G29" s="217"/>
    </row>
    <row r="30" spans="2:7" ht="43.5" customHeight="1" thickBot="1">
      <c r="B30" s="218" t="s">
        <v>23</v>
      </c>
      <c r="C30" s="219"/>
      <c r="D30" s="219"/>
      <c r="E30" s="219"/>
      <c r="F30" s="219"/>
      <c r="G30" s="219"/>
    </row>
    <row r="31" spans="2:7">
      <c r="B31" s="5"/>
    </row>
    <row r="32" spans="2:7">
      <c r="B32" s="5"/>
    </row>
    <row r="33" spans="2:2">
      <c r="B33" s="5"/>
    </row>
    <row r="34" spans="2:2">
      <c r="B34" s="5"/>
    </row>
  </sheetData>
  <mergeCells count="24">
    <mergeCell ref="B2:G2"/>
    <mergeCell ref="B3:G3"/>
    <mergeCell ref="B4:G4"/>
    <mergeCell ref="B5:G5"/>
    <mergeCell ref="B6:G6"/>
    <mergeCell ref="B7:G7"/>
    <mergeCell ref="B8:G8"/>
    <mergeCell ref="B11:G11"/>
    <mergeCell ref="B12:G12"/>
    <mergeCell ref="B27:G27"/>
    <mergeCell ref="B13:G13"/>
    <mergeCell ref="B14:G14"/>
    <mergeCell ref="B15:G15"/>
    <mergeCell ref="B17:G17"/>
    <mergeCell ref="B10:G10"/>
    <mergeCell ref="B28:G28"/>
    <mergeCell ref="B29:G29"/>
    <mergeCell ref="B30:G30"/>
    <mergeCell ref="B18:G18"/>
    <mergeCell ref="B19:G19"/>
    <mergeCell ref="B20:G20"/>
    <mergeCell ref="B21:G23"/>
    <mergeCell ref="B25:G25"/>
    <mergeCell ref="B26:G2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671A-5D8E-4701-8863-8E9E51DDA148}">
  <dimension ref="A1:AG26"/>
  <sheetViews>
    <sheetView topLeftCell="A14" workbookViewId="0">
      <selection activeCell="T34" sqref="T34"/>
    </sheetView>
  </sheetViews>
  <sheetFormatPr baseColWidth="10" defaultColWidth="9.140625" defaultRowHeight="15"/>
  <cols>
    <col min="1" max="1" width="4.85546875" customWidth="1"/>
    <col min="2" max="2" width="4.28515625" customWidth="1"/>
    <col min="3" max="3" width="7.7109375" customWidth="1"/>
    <col min="4" max="4" width="22.85546875" customWidth="1"/>
    <col min="5" max="5" width="3.85546875" customWidth="1"/>
    <col min="6" max="6" width="24" customWidth="1"/>
    <col min="7" max="7" width="19.28515625" customWidth="1"/>
    <col min="8" max="8" width="28.42578125" customWidth="1"/>
    <col min="9" max="9" width="18.42578125" customWidth="1"/>
    <col min="10" max="10" width="6.5703125" customWidth="1"/>
    <col min="11" max="11" width="10.28515625" customWidth="1"/>
    <col min="12" max="12" width="8.140625" customWidth="1"/>
    <col min="13" max="13" width="7.28515625" customWidth="1"/>
    <col min="14" max="14" width="6" customWidth="1"/>
    <col min="15" max="15" width="5.85546875" customWidth="1"/>
    <col min="16" max="16" width="6.42578125" customWidth="1"/>
    <col min="17" max="17" width="11.28515625" customWidth="1"/>
    <col min="18" max="18" width="4.85546875" customWidth="1"/>
    <col min="19" max="19" width="6.42578125" customWidth="1"/>
    <col min="20" max="20" width="6.140625" customWidth="1"/>
    <col min="21" max="21" width="14.42578125" customWidth="1"/>
    <col min="22" max="22" width="3.42578125" customWidth="1"/>
    <col min="23" max="23" width="2.85546875" customWidth="1"/>
    <col min="24" max="24" width="4" customWidth="1"/>
    <col min="25" max="25" width="15.85546875" customWidth="1"/>
    <col min="26" max="26" width="8.140625" customWidth="1"/>
    <col min="27" max="27" width="6.140625" customWidth="1"/>
    <col min="28" max="28" width="8.140625" customWidth="1"/>
    <col min="29" max="29" width="16.5703125" customWidth="1"/>
    <col min="30" max="30" width="19.5703125" customWidth="1"/>
    <col min="31" max="31" width="18.7109375" customWidth="1"/>
    <col min="32" max="256" width="11.42578125" customWidth="1"/>
  </cols>
  <sheetData>
    <row r="1" spans="1:33" s="108" customFormat="1" ht="20.25" customHeight="1" thickTop="1">
      <c r="A1" s="295"/>
      <c r="B1" s="296"/>
      <c r="C1" s="296"/>
      <c r="D1" s="296"/>
      <c r="E1" s="296"/>
      <c r="F1" s="297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  <c r="U1" s="300" t="s">
        <v>349</v>
      </c>
      <c r="V1" s="301"/>
      <c r="W1" s="301"/>
      <c r="X1" s="301"/>
      <c r="Y1" s="302"/>
      <c r="Z1" s="303" t="s">
        <v>617</v>
      </c>
      <c r="AA1" s="304"/>
      <c r="AB1" s="304"/>
      <c r="AC1" s="304"/>
      <c r="AD1" s="304"/>
      <c r="AE1" s="305"/>
    </row>
    <row r="2" spans="1:33" s="108" customFormat="1" ht="13.5" customHeight="1" thickBot="1">
      <c r="A2" s="295"/>
      <c r="B2" s="296"/>
      <c r="C2" s="296"/>
      <c r="D2" s="296"/>
      <c r="E2" s="296"/>
      <c r="F2" s="306" t="s">
        <v>350</v>
      </c>
      <c r="G2" s="306"/>
      <c r="H2" s="306"/>
      <c r="I2" s="306"/>
      <c r="J2" s="206"/>
      <c r="K2" s="307" t="s">
        <v>351</v>
      </c>
      <c r="L2" s="307"/>
      <c r="M2" s="307"/>
      <c r="N2" s="308" t="s">
        <v>352</v>
      </c>
      <c r="O2" s="308"/>
      <c r="P2" s="308"/>
      <c r="Q2" s="308"/>
      <c r="R2" s="308"/>
      <c r="S2" s="308"/>
      <c r="T2" s="308"/>
      <c r="U2" s="308"/>
      <c r="V2" s="206"/>
      <c r="W2" s="206"/>
      <c r="X2" s="206"/>
      <c r="Y2" s="309"/>
      <c r="Z2" s="309"/>
      <c r="AA2" s="309"/>
      <c r="AB2" s="309"/>
      <c r="AC2" s="309"/>
      <c r="AD2" s="309"/>
      <c r="AE2" s="309"/>
    </row>
    <row r="3" spans="1:33" s="109" customFormat="1" ht="23.25" customHeight="1">
      <c r="A3" s="312" t="s">
        <v>353</v>
      </c>
      <c r="B3" s="314" t="s">
        <v>354</v>
      </c>
      <c r="C3" s="315" t="s">
        <v>355</v>
      </c>
      <c r="D3" s="314" t="s">
        <v>356</v>
      </c>
      <c r="E3" s="317" t="s">
        <v>357</v>
      </c>
      <c r="F3" s="319" t="s">
        <v>358</v>
      </c>
      <c r="G3" s="324" t="s">
        <v>359</v>
      </c>
      <c r="H3" s="324" t="s">
        <v>360</v>
      </c>
      <c r="I3" s="336" t="s">
        <v>361</v>
      </c>
      <c r="J3" s="310" t="s">
        <v>362</v>
      </c>
      <c r="K3" s="310" t="s">
        <v>363</v>
      </c>
      <c r="L3" s="310" t="s">
        <v>364</v>
      </c>
      <c r="M3" s="310" t="s">
        <v>365</v>
      </c>
      <c r="N3" s="310" t="s">
        <v>100</v>
      </c>
      <c r="O3" s="325" t="s">
        <v>366</v>
      </c>
      <c r="P3" s="310" t="s">
        <v>132</v>
      </c>
      <c r="Q3" s="310" t="s">
        <v>367</v>
      </c>
      <c r="R3" s="310" t="s">
        <v>141</v>
      </c>
      <c r="S3" s="310" t="s">
        <v>368</v>
      </c>
      <c r="T3" s="310" t="s">
        <v>369</v>
      </c>
      <c r="U3" s="310" t="s">
        <v>370</v>
      </c>
      <c r="V3" s="324" t="s">
        <v>371</v>
      </c>
      <c r="W3" s="324"/>
      <c r="X3" s="324"/>
      <c r="Y3" s="310" t="s">
        <v>372</v>
      </c>
      <c r="Z3" s="310" t="s">
        <v>373</v>
      </c>
      <c r="AA3" s="310" t="s">
        <v>374</v>
      </c>
      <c r="AB3" s="311" t="s">
        <v>375</v>
      </c>
      <c r="AC3" s="310" t="s">
        <v>376</v>
      </c>
      <c r="AD3" s="310" t="s">
        <v>377</v>
      </c>
      <c r="AE3" s="310" t="s">
        <v>378</v>
      </c>
    </row>
    <row r="4" spans="1:33" s="109" customFormat="1" ht="15.75" customHeight="1" thickBot="1">
      <c r="A4" s="313"/>
      <c r="B4" s="311"/>
      <c r="C4" s="316"/>
      <c r="D4" s="311"/>
      <c r="E4" s="318"/>
      <c r="F4" s="320"/>
      <c r="G4" s="335"/>
      <c r="H4" s="335"/>
      <c r="I4" s="337"/>
      <c r="J4" s="311"/>
      <c r="K4" s="311"/>
      <c r="L4" s="311"/>
      <c r="M4" s="311"/>
      <c r="N4" s="311"/>
      <c r="O4" s="326"/>
      <c r="P4" s="311"/>
      <c r="Q4" s="311"/>
      <c r="R4" s="311"/>
      <c r="S4" s="311"/>
      <c r="T4" s="311"/>
      <c r="U4" s="311"/>
      <c r="V4" s="207" t="s">
        <v>379</v>
      </c>
      <c r="W4" s="207" t="s">
        <v>380</v>
      </c>
      <c r="X4" s="207" t="s">
        <v>381</v>
      </c>
      <c r="Y4" s="311"/>
      <c r="Z4" s="311"/>
      <c r="AA4" s="311"/>
      <c r="AB4" s="338"/>
      <c r="AC4" s="311"/>
      <c r="AD4" s="311"/>
      <c r="AE4" s="311"/>
      <c r="AG4"/>
    </row>
    <row r="5" spans="1:33" s="111" customFormat="1" ht="90" customHeight="1">
      <c r="A5" s="327" t="s">
        <v>534</v>
      </c>
      <c r="B5" s="329" t="s">
        <v>535</v>
      </c>
      <c r="C5" s="331" t="s">
        <v>536</v>
      </c>
      <c r="D5" s="333" t="s">
        <v>537</v>
      </c>
      <c r="E5" s="155" t="s">
        <v>386</v>
      </c>
      <c r="F5" s="153" t="s">
        <v>538</v>
      </c>
      <c r="G5" s="211" t="s">
        <v>388</v>
      </c>
      <c r="H5" s="153" t="s">
        <v>389</v>
      </c>
      <c r="I5" s="211" t="s">
        <v>520</v>
      </c>
      <c r="J5" s="211" t="s">
        <v>391</v>
      </c>
      <c r="K5" s="113" t="s">
        <v>392</v>
      </c>
      <c r="L5" s="113" t="s">
        <v>392</v>
      </c>
      <c r="M5" s="113" t="s">
        <v>392</v>
      </c>
      <c r="N5" s="211">
        <v>6</v>
      </c>
      <c r="O5" s="211">
        <v>2</v>
      </c>
      <c r="P5" s="211">
        <f>IF(N5=0,"",N5*O5)</f>
        <v>12</v>
      </c>
      <c r="Q5" s="118" t="str">
        <f>IF(N5=0,"",IF(AND(P5&gt;=0,P5&lt;5),"BAJO",IF(AND(P5&gt;=6,P5&lt;9),"MEDIO",IF(AND(P5&gt;=9,P5&lt;23),"ALTO",IF(AND(P5&gt;=23,P5&lt;=40),"MUY ALTO")))))</f>
        <v>ALTO</v>
      </c>
      <c r="R5" s="211">
        <v>100</v>
      </c>
      <c r="S5" s="211">
        <f>P5*R5</f>
        <v>1200</v>
      </c>
      <c r="T5" s="211" t="s">
        <v>142</v>
      </c>
      <c r="U5" s="127" t="s">
        <v>393</v>
      </c>
      <c r="V5" s="114">
        <v>1</v>
      </c>
      <c r="W5" s="114">
        <v>0</v>
      </c>
      <c r="X5" s="114">
        <v>0</v>
      </c>
      <c r="Y5" s="115" t="s">
        <v>394</v>
      </c>
      <c r="Z5" s="116" t="s">
        <v>395</v>
      </c>
      <c r="AA5" s="115" t="s">
        <v>392</v>
      </c>
      <c r="AB5" s="115" t="s">
        <v>396</v>
      </c>
      <c r="AC5" s="115" t="s">
        <v>397</v>
      </c>
      <c r="AD5" s="113" t="s">
        <v>398</v>
      </c>
      <c r="AE5" s="119" t="s">
        <v>396</v>
      </c>
    </row>
    <row r="6" spans="1:33" s="111" customFormat="1" ht="64.5" customHeight="1">
      <c r="A6" s="327"/>
      <c r="B6" s="329"/>
      <c r="C6" s="331"/>
      <c r="D6" s="333"/>
      <c r="E6" s="154" t="s">
        <v>386</v>
      </c>
      <c r="F6" s="117" t="s">
        <v>539</v>
      </c>
      <c r="G6" s="211" t="s">
        <v>400</v>
      </c>
      <c r="H6" s="117" t="s">
        <v>401</v>
      </c>
      <c r="I6" s="211" t="s">
        <v>402</v>
      </c>
      <c r="J6" s="211" t="s">
        <v>403</v>
      </c>
      <c r="K6" s="113" t="s">
        <v>392</v>
      </c>
      <c r="L6" s="113" t="s">
        <v>392</v>
      </c>
      <c r="M6" s="113" t="s">
        <v>392</v>
      </c>
      <c r="N6" s="211">
        <v>6</v>
      </c>
      <c r="O6" s="211">
        <v>2</v>
      </c>
      <c r="P6" s="211">
        <f>N6*O6</f>
        <v>12</v>
      </c>
      <c r="Q6" s="118" t="str">
        <f>IF(N6=0,"",IF(AND(P6&gt;=0,P6&lt;5),"BAJO",IF(AND(P6&gt;=6,P6&lt;9),"MEDIO",IF(AND(P6&gt;=9,P6&lt;23),"ALTO",IF(AND(P6&gt;=23,P6&lt;=40),"MUY ALTO")))))</f>
        <v>ALTO</v>
      </c>
      <c r="R6" s="211">
        <v>100</v>
      </c>
      <c r="S6" s="211">
        <f>P6*R6</f>
        <v>1200</v>
      </c>
      <c r="T6" s="211" t="s">
        <v>142</v>
      </c>
      <c r="U6" s="127" t="s">
        <v>393</v>
      </c>
      <c r="V6" s="114">
        <v>1</v>
      </c>
      <c r="W6" s="114">
        <v>0</v>
      </c>
      <c r="X6" s="114">
        <v>8</v>
      </c>
      <c r="Y6" s="115" t="s">
        <v>394</v>
      </c>
      <c r="Z6" s="116" t="s">
        <v>404</v>
      </c>
      <c r="AA6" s="115" t="s">
        <v>392</v>
      </c>
      <c r="AB6" s="115" t="s">
        <v>392</v>
      </c>
      <c r="AC6" s="115" t="s">
        <v>405</v>
      </c>
      <c r="AD6" s="211" t="s">
        <v>406</v>
      </c>
      <c r="AE6" s="119" t="s">
        <v>396</v>
      </c>
    </row>
    <row r="7" spans="1:33" s="111" customFormat="1" ht="71.25" customHeight="1">
      <c r="A7" s="327"/>
      <c r="B7" s="329"/>
      <c r="C7" s="331"/>
      <c r="D7" s="333"/>
      <c r="E7" s="154" t="s">
        <v>386</v>
      </c>
      <c r="F7" s="157" t="s">
        <v>415</v>
      </c>
      <c r="G7" s="211" t="s">
        <v>416</v>
      </c>
      <c r="H7" s="117" t="s">
        <v>417</v>
      </c>
      <c r="I7" s="211" t="s">
        <v>418</v>
      </c>
      <c r="J7" s="211" t="s">
        <v>419</v>
      </c>
      <c r="K7" s="157" t="s">
        <v>420</v>
      </c>
      <c r="L7" s="157" t="s">
        <v>420</v>
      </c>
      <c r="M7" s="157" t="s">
        <v>420</v>
      </c>
      <c r="N7" s="113">
        <v>2</v>
      </c>
      <c r="O7" s="113">
        <v>4</v>
      </c>
      <c r="P7" s="156">
        <f>+N7*O7</f>
        <v>8</v>
      </c>
      <c r="Q7" s="118" t="str">
        <f t="shared" ref="Q7:Q13" si="0">IF(N7=0,"",IF(AND(P7&gt;=0,P7&lt;5),"BAJO",IF(AND(P7&gt;=6,P7&lt;9),"MEDIO",IF(AND(P7&gt;=9,P7&lt;23),"ALTO",IF(AND(P7&gt;=23,P7&lt;=40),"MUY ALTO")))))</f>
        <v>MEDIO</v>
      </c>
      <c r="R7" s="156">
        <v>60</v>
      </c>
      <c r="S7" s="156">
        <f>+P7*R7</f>
        <v>480</v>
      </c>
      <c r="T7" s="156" t="str">
        <f>IF(AND(S7&gt;=10,S7&lt;=20),"IV",IF(AND(S7&gt;=40,S7&lt;=120),"III",IF(AND(S7&gt;=150,S7&lt;=500),"II",IF(AND(S7&gt;=600,S7&lt;=4000),"I",""))))</f>
        <v>II</v>
      </c>
      <c r="U7" s="158" t="str">
        <f>IF(AND(T7&gt;="IV",T7&lt;="IV"),"ACEPTABLE",IF(AND(T7&gt;="III",T7&lt;="III"),"ACEPTABLE",IF(AND(T7&gt;="II",T7&lt;="II"),"ACEPTABLE CON CONTROL ESPECIFICO",IF(AND(T7&gt;="I",T7&lt;="I"),"NO ACEPTABLE",""))))</f>
        <v>ACEPTABLE CON CONTROL ESPECIFICO</v>
      </c>
      <c r="V7" s="114">
        <v>1</v>
      </c>
      <c r="W7" s="114">
        <v>0</v>
      </c>
      <c r="X7" s="114">
        <v>0</v>
      </c>
      <c r="Y7" s="156" t="s">
        <v>421</v>
      </c>
      <c r="Z7" s="156" t="s">
        <v>422</v>
      </c>
      <c r="AA7" s="115" t="s">
        <v>396</v>
      </c>
      <c r="AB7" s="115" t="s">
        <v>396</v>
      </c>
      <c r="AC7" s="115" t="s">
        <v>396</v>
      </c>
      <c r="AD7" s="156" t="s">
        <v>423</v>
      </c>
      <c r="AE7" s="321" t="s">
        <v>396</v>
      </c>
    </row>
    <row r="8" spans="1:33" s="111" customFormat="1" ht="63" customHeight="1">
      <c r="A8" s="327"/>
      <c r="B8" s="329"/>
      <c r="C8" s="331"/>
      <c r="D8" s="333"/>
      <c r="E8" s="154" t="s">
        <v>386</v>
      </c>
      <c r="F8" s="157" t="s">
        <v>424</v>
      </c>
      <c r="G8" s="211" t="s">
        <v>416</v>
      </c>
      <c r="H8" s="157" t="s">
        <v>425</v>
      </c>
      <c r="I8" s="211" t="s">
        <v>426</v>
      </c>
      <c r="J8" s="211"/>
      <c r="K8" s="157" t="s">
        <v>420</v>
      </c>
      <c r="L8" s="157" t="s">
        <v>420</v>
      </c>
      <c r="M8" s="157" t="s">
        <v>420</v>
      </c>
      <c r="N8" s="157">
        <v>2</v>
      </c>
      <c r="O8" s="113">
        <v>4</v>
      </c>
      <c r="P8" s="156">
        <f>+N8*O8</f>
        <v>8</v>
      </c>
      <c r="Q8" s="118" t="str">
        <f t="shared" si="0"/>
        <v>MEDIO</v>
      </c>
      <c r="R8" s="156">
        <v>60</v>
      </c>
      <c r="S8" s="156">
        <f>+P8*R8</f>
        <v>480</v>
      </c>
      <c r="T8" s="156" t="str">
        <f>IF(AND(S8&gt;=10,S8&lt;=20),"IV",IF(AND(S8&gt;=40,S8&lt;=120),"III",IF(AND(S8&gt;=150,S8&lt;=500),"II",IF(AND(S8&gt;=600,S8&lt;=4000),"I",""))))</f>
        <v>II</v>
      </c>
      <c r="U8" s="158" t="str">
        <f>IF(AND(T8&gt;="IV",T8&lt;="IV"),"ACEPTABLE",IF(AND(T8&gt;="III",T8&lt;="III"),"ACEPTABLE",IF(AND(T8&gt;="II",T8&lt;="II"),"ACEPTABLE CON CONTROL ESPECIFICO",IF(AND(T8&gt;="I",T8&lt;="I"),"NO ACEPTABLE",""))))</f>
        <v>ACEPTABLE CON CONTROL ESPECIFICO</v>
      </c>
      <c r="V8" s="114">
        <v>1</v>
      </c>
      <c r="W8" s="114">
        <v>0</v>
      </c>
      <c r="X8" s="114">
        <v>0</v>
      </c>
      <c r="Y8" s="156" t="s">
        <v>421</v>
      </c>
      <c r="Z8" s="156" t="s">
        <v>427</v>
      </c>
      <c r="AA8" s="115" t="s">
        <v>396</v>
      </c>
      <c r="AB8" s="115" t="s">
        <v>396</v>
      </c>
      <c r="AC8" s="115" t="s">
        <v>396</v>
      </c>
      <c r="AD8" s="156" t="s">
        <v>428</v>
      </c>
      <c r="AE8" s="322"/>
    </row>
    <row r="9" spans="1:33" s="111" customFormat="1" ht="63" customHeight="1">
      <c r="A9" s="327"/>
      <c r="B9" s="329"/>
      <c r="C9" s="331"/>
      <c r="D9" s="333"/>
      <c r="E9" s="154" t="s">
        <v>386</v>
      </c>
      <c r="F9" s="157" t="s">
        <v>429</v>
      </c>
      <c r="G9" s="211" t="s">
        <v>416</v>
      </c>
      <c r="H9" s="157" t="s">
        <v>425</v>
      </c>
      <c r="I9" s="211" t="s">
        <v>540</v>
      </c>
      <c r="J9" s="211"/>
      <c r="K9" s="157" t="s">
        <v>420</v>
      </c>
      <c r="L9" s="157" t="s">
        <v>420</v>
      </c>
      <c r="M9" s="157" t="s">
        <v>420</v>
      </c>
      <c r="N9" s="157">
        <v>2</v>
      </c>
      <c r="O9" s="157">
        <v>4</v>
      </c>
      <c r="P9" s="156">
        <f>+N9*O9</f>
        <v>8</v>
      </c>
      <c r="Q9" s="118" t="str">
        <f t="shared" si="0"/>
        <v>MEDIO</v>
      </c>
      <c r="R9" s="156">
        <v>60</v>
      </c>
      <c r="S9" s="156">
        <f>+P9*R9</f>
        <v>480</v>
      </c>
      <c r="T9" s="156" t="str">
        <f>IF(AND(S9&gt;=10,S9&lt;=20),"IV",IF(AND(S9&gt;=40,S9&lt;=120),"III",IF(AND(S9&gt;=150,S9&lt;=500),"II",IF(AND(S9&gt;=600,S9&lt;=4000),"I",""))))</f>
        <v>II</v>
      </c>
      <c r="U9" s="158" t="str">
        <f>IF(AND(T9&gt;="IV",T9&lt;="IV"),"ACEPTABLE",IF(AND(T9&gt;="III",T9&lt;="III"),"ACEPTABLE",IF(AND(T9&gt;="II",T9&lt;="II"),"ACEPTABLE CON CONTROL ESPECIFICO",IF(AND(T9&gt;="I",T9&lt;="I"),"NO ACEPTABLE",""))))</f>
        <v>ACEPTABLE CON CONTROL ESPECIFICO</v>
      </c>
      <c r="V9" s="114">
        <v>1</v>
      </c>
      <c r="W9" s="114">
        <v>0</v>
      </c>
      <c r="X9" s="114">
        <v>0</v>
      </c>
      <c r="Y9" s="156" t="s">
        <v>421</v>
      </c>
      <c r="Z9" s="156" t="s">
        <v>431</v>
      </c>
      <c r="AA9" s="115" t="s">
        <v>396</v>
      </c>
      <c r="AB9" s="115" t="s">
        <v>396</v>
      </c>
      <c r="AC9" s="115" t="s">
        <v>396</v>
      </c>
      <c r="AD9" s="156" t="s">
        <v>432</v>
      </c>
      <c r="AE9" s="323"/>
    </row>
    <row r="10" spans="1:33" s="111" customFormat="1" ht="95.25" customHeight="1">
      <c r="A10" s="327"/>
      <c r="B10" s="329"/>
      <c r="C10" s="331"/>
      <c r="D10" s="333"/>
      <c r="E10" s="154" t="s">
        <v>386</v>
      </c>
      <c r="F10" s="117" t="s">
        <v>521</v>
      </c>
      <c r="G10" s="347" t="s">
        <v>29</v>
      </c>
      <c r="H10" s="117" t="s">
        <v>434</v>
      </c>
      <c r="I10" s="211" t="s">
        <v>522</v>
      </c>
      <c r="J10" s="211" t="s">
        <v>436</v>
      </c>
      <c r="K10" s="113" t="s">
        <v>392</v>
      </c>
      <c r="L10" s="113" t="s">
        <v>392</v>
      </c>
      <c r="M10" s="113" t="s">
        <v>392</v>
      </c>
      <c r="N10" s="211">
        <v>2</v>
      </c>
      <c r="O10" s="211">
        <v>4</v>
      </c>
      <c r="P10" s="211">
        <f t="shared" ref="P10:P15" si="1">N10*O10</f>
        <v>8</v>
      </c>
      <c r="Q10" s="118" t="str">
        <f t="shared" si="0"/>
        <v>MEDIO</v>
      </c>
      <c r="R10" s="211">
        <v>60</v>
      </c>
      <c r="S10" s="211">
        <v>480</v>
      </c>
      <c r="T10" s="211" t="s">
        <v>143</v>
      </c>
      <c r="U10" s="158" t="str">
        <f>IF(AND(T10&gt;="IV",T10&lt;="IV"),"ACEPTABLE",IF(AND(T10&gt;="III",T10&lt;="III"),"ACEPTABLE",IF(AND(T10&gt;="II",T10&lt;="II"),"ACEPTABLE CON CONTROL ESPECIFICO",IF(AND(T10&gt;="I",T10&lt;="I"),"NO ACEPTABLE",""))))</f>
        <v>ACEPTABLE CON CONTROL ESPECIFICO</v>
      </c>
      <c r="V10" s="114">
        <v>1</v>
      </c>
      <c r="W10" s="114">
        <v>0</v>
      </c>
      <c r="X10" s="114">
        <v>0</v>
      </c>
      <c r="Y10" s="115" t="s">
        <v>438</v>
      </c>
      <c r="Z10" s="156" t="s">
        <v>411</v>
      </c>
      <c r="AA10" s="115" t="s">
        <v>396</v>
      </c>
      <c r="AB10" s="115" t="s">
        <v>396</v>
      </c>
      <c r="AC10" s="115" t="s">
        <v>396</v>
      </c>
      <c r="AD10" s="211" t="s">
        <v>439</v>
      </c>
      <c r="AE10" s="119" t="s">
        <v>414</v>
      </c>
    </row>
    <row r="11" spans="1:33" s="111" customFormat="1" ht="82.5" customHeight="1">
      <c r="A11" s="327"/>
      <c r="B11" s="329"/>
      <c r="C11" s="331"/>
      <c r="D11" s="333"/>
      <c r="E11" s="154" t="s">
        <v>386</v>
      </c>
      <c r="F11" s="112" t="s">
        <v>440</v>
      </c>
      <c r="G11" s="347"/>
      <c r="H11" s="117" t="s">
        <v>541</v>
      </c>
      <c r="I11" s="211" t="s">
        <v>442</v>
      </c>
      <c r="J11" s="211" t="s">
        <v>436</v>
      </c>
      <c r="K11" s="113" t="s">
        <v>392</v>
      </c>
      <c r="L11" s="113" t="s">
        <v>392</v>
      </c>
      <c r="M11" s="113" t="s">
        <v>392</v>
      </c>
      <c r="N11" s="211">
        <v>2</v>
      </c>
      <c r="O11" s="211">
        <v>4</v>
      </c>
      <c r="P11" s="211">
        <f t="shared" si="1"/>
        <v>8</v>
      </c>
      <c r="Q11" s="118" t="str">
        <f t="shared" si="0"/>
        <v>MEDIO</v>
      </c>
      <c r="R11" s="211">
        <v>10</v>
      </c>
      <c r="S11" s="211">
        <v>81</v>
      </c>
      <c r="T11" s="211" t="s">
        <v>157</v>
      </c>
      <c r="U11" s="127" t="s">
        <v>437</v>
      </c>
      <c r="V11" s="114">
        <v>1</v>
      </c>
      <c r="W11" s="114">
        <v>0</v>
      </c>
      <c r="X11" s="114">
        <v>0</v>
      </c>
      <c r="Y11" s="115" t="s">
        <v>443</v>
      </c>
      <c r="Z11" s="156" t="s">
        <v>411</v>
      </c>
      <c r="AA11" s="115" t="s">
        <v>396</v>
      </c>
      <c r="AB11" s="115" t="s">
        <v>396</v>
      </c>
      <c r="AC11" s="115" t="s">
        <v>396</v>
      </c>
      <c r="AD11" s="211" t="s">
        <v>444</v>
      </c>
      <c r="AE11" s="119" t="s">
        <v>396</v>
      </c>
    </row>
    <row r="12" spans="1:33" s="111" customFormat="1" ht="58.5" customHeight="1">
      <c r="A12" s="327"/>
      <c r="B12" s="329"/>
      <c r="C12" s="331"/>
      <c r="D12" s="333"/>
      <c r="E12" s="154" t="s">
        <v>386</v>
      </c>
      <c r="F12" s="112" t="s">
        <v>451</v>
      </c>
      <c r="G12" s="211" t="s">
        <v>30</v>
      </c>
      <c r="H12" s="153" t="s">
        <v>523</v>
      </c>
      <c r="I12" s="211" t="s">
        <v>542</v>
      </c>
      <c r="J12" s="211" t="s">
        <v>419</v>
      </c>
      <c r="K12" s="113" t="s">
        <v>396</v>
      </c>
      <c r="L12" s="113" t="s">
        <v>396</v>
      </c>
      <c r="M12" s="113" t="s">
        <v>396</v>
      </c>
      <c r="N12" s="211">
        <v>2</v>
      </c>
      <c r="O12" s="211">
        <v>3</v>
      </c>
      <c r="P12" s="211">
        <f t="shared" si="1"/>
        <v>6</v>
      </c>
      <c r="Q12" s="159" t="s">
        <v>364</v>
      </c>
      <c r="R12" s="211">
        <v>60</v>
      </c>
      <c r="S12" s="211">
        <v>480</v>
      </c>
      <c r="T12" s="211" t="s">
        <v>143</v>
      </c>
      <c r="U12" s="158" t="str">
        <f>IF(AND(T12&gt;="IV",T12&lt;="IV"),"ACEPTABLE",IF(AND(T12&gt;="III",T12&lt;="III"),"ACEPTABLE",IF(AND(T12&gt;="II",T12&lt;="II"),"ACEPTABLE CON CONTROL ESPECIFICO",IF(AND(T12&gt;="I",T12&lt;="I"),"NO ACEPTABLE",""))))</f>
        <v>ACEPTABLE CON CONTROL ESPECIFICO</v>
      </c>
      <c r="V12" s="114">
        <v>1</v>
      </c>
      <c r="W12" s="114">
        <v>0</v>
      </c>
      <c r="X12" s="114">
        <v>0</v>
      </c>
      <c r="Y12" s="115" t="s">
        <v>543</v>
      </c>
      <c r="Z12" s="156" t="s">
        <v>411</v>
      </c>
      <c r="AA12" s="115" t="s">
        <v>396</v>
      </c>
      <c r="AB12" s="115" t="s">
        <v>396</v>
      </c>
      <c r="AC12" s="115" t="s">
        <v>396</v>
      </c>
      <c r="AD12" s="211" t="s">
        <v>526</v>
      </c>
      <c r="AE12" s="119" t="s">
        <v>396</v>
      </c>
      <c r="AF12" s="119"/>
    </row>
    <row r="13" spans="1:33" s="111" customFormat="1" ht="58.5" customHeight="1" thickBot="1">
      <c r="A13" s="327"/>
      <c r="B13" s="329"/>
      <c r="C13" s="331"/>
      <c r="D13" s="333"/>
      <c r="E13" s="154" t="s">
        <v>386</v>
      </c>
      <c r="F13" s="112" t="s">
        <v>451</v>
      </c>
      <c r="G13" s="211" t="s">
        <v>30</v>
      </c>
      <c r="H13" s="153" t="s">
        <v>527</v>
      </c>
      <c r="I13" s="211" t="s">
        <v>528</v>
      </c>
      <c r="J13" s="211" t="s">
        <v>419</v>
      </c>
      <c r="K13" s="113" t="s">
        <v>396</v>
      </c>
      <c r="L13" s="113" t="s">
        <v>396</v>
      </c>
      <c r="M13" s="113" t="s">
        <v>396</v>
      </c>
      <c r="N13" s="211">
        <v>6</v>
      </c>
      <c r="O13" s="211">
        <v>4</v>
      </c>
      <c r="P13" s="211">
        <f>N13*O13</f>
        <v>24</v>
      </c>
      <c r="Q13" s="137" t="str">
        <f t="shared" si="0"/>
        <v>MUY ALTO</v>
      </c>
      <c r="R13" s="211">
        <v>100</v>
      </c>
      <c r="S13" s="211">
        <v>2400</v>
      </c>
      <c r="T13" s="211" t="s">
        <v>142</v>
      </c>
      <c r="U13" s="138" t="s">
        <v>393</v>
      </c>
      <c r="V13" s="114">
        <v>1</v>
      </c>
      <c r="W13" s="114">
        <v>0</v>
      </c>
      <c r="X13" s="114">
        <v>0</v>
      </c>
      <c r="Y13" s="115" t="s">
        <v>529</v>
      </c>
      <c r="Z13" s="156" t="s">
        <v>411</v>
      </c>
      <c r="AA13" s="115" t="s">
        <v>396</v>
      </c>
      <c r="AB13" s="115" t="s">
        <v>396</v>
      </c>
      <c r="AC13" s="115" t="s">
        <v>396</v>
      </c>
      <c r="AD13" s="211" t="s">
        <v>544</v>
      </c>
      <c r="AE13" s="119" t="s">
        <v>531</v>
      </c>
      <c r="AF13" s="119"/>
    </row>
    <row r="14" spans="1:33" s="111" customFormat="1" ht="90" customHeight="1">
      <c r="A14" s="327"/>
      <c r="B14" s="329"/>
      <c r="C14" s="331"/>
      <c r="D14" s="333"/>
      <c r="E14" s="140" t="s">
        <v>386</v>
      </c>
      <c r="F14" s="120" t="s">
        <v>465</v>
      </c>
      <c r="G14" s="84" t="s">
        <v>25</v>
      </c>
      <c r="H14" s="120" t="s">
        <v>466</v>
      </c>
      <c r="I14" s="84" t="s">
        <v>545</v>
      </c>
      <c r="J14" s="211" t="s">
        <v>468</v>
      </c>
      <c r="K14" s="121" t="s">
        <v>469</v>
      </c>
      <c r="L14" s="121" t="s">
        <v>469</v>
      </c>
      <c r="M14" s="121" t="s">
        <v>470</v>
      </c>
      <c r="N14" s="84" t="s">
        <v>364</v>
      </c>
      <c r="O14" s="84"/>
      <c r="P14" s="84"/>
      <c r="Q14" s="122" t="s">
        <v>364</v>
      </c>
      <c r="R14" s="84" t="s">
        <v>471</v>
      </c>
      <c r="S14" s="84"/>
      <c r="T14" s="84"/>
      <c r="U14" s="123" t="s">
        <v>437</v>
      </c>
      <c r="V14" s="123">
        <v>1</v>
      </c>
      <c r="W14" s="123">
        <v>0</v>
      </c>
      <c r="X14" s="123">
        <v>0</v>
      </c>
      <c r="Y14" s="124" t="s">
        <v>472</v>
      </c>
      <c r="Z14" s="125" t="s">
        <v>404</v>
      </c>
      <c r="AA14" s="124" t="s">
        <v>396</v>
      </c>
      <c r="AB14" s="124" t="s">
        <v>396</v>
      </c>
      <c r="AC14" s="124" t="s">
        <v>414</v>
      </c>
      <c r="AD14" s="84" t="s">
        <v>473</v>
      </c>
      <c r="AE14" s="126" t="s">
        <v>546</v>
      </c>
    </row>
    <row r="15" spans="1:33" s="111" customFormat="1" ht="93.75" customHeight="1">
      <c r="A15" s="328"/>
      <c r="B15" s="330"/>
      <c r="C15" s="332"/>
      <c r="D15" s="334"/>
      <c r="E15" s="154" t="s">
        <v>392</v>
      </c>
      <c r="F15" s="157" t="s">
        <v>547</v>
      </c>
      <c r="G15" s="211" t="s">
        <v>30</v>
      </c>
      <c r="H15" s="153" t="s">
        <v>476</v>
      </c>
      <c r="I15" s="211" t="s">
        <v>477</v>
      </c>
      <c r="J15" s="211" t="s">
        <v>478</v>
      </c>
      <c r="K15" s="113" t="s">
        <v>396</v>
      </c>
      <c r="L15" s="113" t="s">
        <v>396</v>
      </c>
      <c r="M15" s="113" t="s">
        <v>396</v>
      </c>
      <c r="N15" s="211">
        <v>10</v>
      </c>
      <c r="O15" s="211">
        <v>1</v>
      </c>
      <c r="P15" s="211">
        <f t="shared" si="1"/>
        <v>10</v>
      </c>
      <c r="Q15" s="160" t="s">
        <v>409</v>
      </c>
      <c r="R15" s="211">
        <v>100</v>
      </c>
      <c r="S15" s="211">
        <v>1000</v>
      </c>
      <c r="T15" s="211" t="s">
        <v>142</v>
      </c>
      <c r="U15" s="138" t="s">
        <v>393</v>
      </c>
      <c r="V15" s="114">
        <v>1</v>
      </c>
      <c r="W15" s="114">
        <v>0</v>
      </c>
      <c r="X15" s="114">
        <v>0</v>
      </c>
      <c r="Y15" s="115" t="s">
        <v>479</v>
      </c>
      <c r="Z15" s="116" t="s">
        <v>480</v>
      </c>
      <c r="AA15" s="115" t="s">
        <v>396</v>
      </c>
      <c r="AB15" s="115" t="s">
        <v>396</v>
      </c>
      <c r="AC15" s="115" t="s">
        <v>396</v>
      </c>
      <c r="AD15" s="211" t="s">
        <v>511</v>
      </c>
      <c r="AE15" s="119" t="s">
        <v>396</v>
      </c>
    </row>
    <row r="16" spans="1:33" s="173" customFormat="1" ht="51" customHeight="1">
      <c r="E16" s="154" t="s">
        <v>386</v>
      </c>
      <c r="F16" s="154" t="s">
        <v>548</v>
      </c>
      <c r="G16" s="154" t="s">
        <v>549</v>
      </c>
      <c r="H16" s="173" t="s">
        <v>550</v>
      </c>
      <c r="I16" s="173" t="s">
        <v>551</v>
      </c>
      <c r="J16" s="173">
        <v>1</v>
      </c>
      <c r="K16" s="173" t="s">
        <v>469</v>
      </c>
      <c r="L16" s="173" t="s">
        <v>469</v>
      </c>
      <c r="M16" s="173" t="s">
        <v>470</v>
      </c>
      <c r="N16" s="173" t="s">
        <v>364</v>
      </c>
      <c r="Q16" s="176" t="s">
        <v>364</v>
      </c>
      <c r="R16" s="173" t="s">
        <v>471</v>
      </c>
      <c r="U16" s="177" t="s">
        <v>437</v>
      </c>
      <c r="V16" s="174">
        <v>1</v>
      </c>
      <c r="W16" s="174">
        <v>0</v>
      </c>
      <c r="X16" s="174">
        <v>0</v>
      </c>
      <c r="Y16" s="173" t="s">
        <v>552</v>
      </c>
      <c r="Z16" s="173" t="s">
        <v>404</v>
      </c>
      <c r="AA16" s="173" t="s">
        <v>396</v>
      </c>
      <c r="AB16" s="173" t="s">
        <v>396</v>
      </c>
      <c r="AC16" s="173" t="s">
        <v>414</v>
      </c>
      <c r="AD16" s="173" t="s">
        <v>553</v>
      </c>
      <c r="AE16" s="175" t="s">
        <v>554</v>
      </c>
    </row>
    <row r="17" spans="1:32" s="91" customFormat="1" ht="52.5" customHeight="1" thickBot="1">
      <c r="A17" s="93"/>
      <c r="B17" s="95"/>
      <c r="C17" s="94"/>
      <c r="D17" s="95"/>
      <c r="E17" s="95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</row>
    <row r="18" spans="1:32" s="91" customFormat="1" ht="36.75" customHeight="1" thickBot="1">
      <c r="A18" s="348" t="s">
        <v>483</v>
      </c>
      <c r="B18" s="349"/>
      <c r="C18" s="349"/>
      <c r="D18" s="349"/>
      <c r="E18" s="349"/>
      <c r="F18" s="350"/>
      <c r="G18" s="149"/>
      <c r="H18" s="143"/>
      <c r="I18" s="96"/>
      <c r="J18" s="96"/>
      <c r="K18" s="98"/>
      <c r="L18" s="98"/>
      <c r="M18" s="98"/>
      <c r="N18" s="96"/>
      <c r="O18" s="96"/>
      <c r="P18" s="96" t="str">
        <f>IF(N18=0,"",N18*O18)</f>
        <v/>
      </c>
      <c r="Q18" s="96" t="str">
        <f>IF(N18=0,"",IF(AND(P18&gt;=0,P18&lt;5),"BAJO",IF(AND(P18&gt;=6,P18&lt;9),"MEDIO",IF(AND(P18&gt;=9,P18&lt;23),"ALTO",IF(AND(P18&gt;=23,P18&lt;=40),"MUY ALTO")))))</f>
        <v/>
      </c>
      <c r="R18" s="96"/>
      <c r="S18" s="96" t="str">
        <f>IF(R18=0,"",P18*R18)</f>
        <v/>
      </c>
      <c r="T18" s="96" t="str">
        <f>IF(R18=0,"",IF(AND(S18&gt;=0,S18&lt;20),"IV",IF(AND(S18&gt;=40,S18&lt;120),"III",IF(AND(S18&gt;=150,S18&lt;500),"II",IF(AND(S18&gt;=600,S18&lt;=4000),"I")))))</f>
        <v/>
      </c>
      <c r="U18" s="96"/>
      <c r="V18" s="96"/>
      <c r="W18" s="96"/>
      <c r="X18" s="96"/>
      <c r="Y18" s="99"/>
      <c r="Z18" s="100"/>
      <c r="AA18" s="99"/>
      <c r="AB18" s="99"/>
      <c r="AC18" s="99"/>
      <c r="AD18" s="96"/>
      <c r="AE18" s="96"/>
      <c r="AF18" s="92"/>
    </row>
    <row r="19" spans="1:32" s="91" customFormat="1" ht="21.95" customHeight="1">
      <c r="A19" s="351" t="s">
        <v>484</v>
      </c>
      <c r="B19" s="352"/>
      <c r="C19" s="352"/>
      <c r="D19" s="150" t="s">
        <v>485</v>
      </c>
      <c r="E19" s="150"/>
      <c r="F19" s="151"/>
      <c r="G19" s="141"/>
      <c r="H19" s="144"/>
      <c r="I19" s="96"/>
      <c r="J19" s="96"/>
      <c r="K19" s="98"/>
      <c r="L19" s="98"/>
      <c r="M19" s="98"/>
      <c r="N19" s="96"/>
      <c r="O19" s="96"/>
      <c r="P19" s="96" t="str">
        <f>IF(N19=0,"",N19*O19)</f>
        <v/>
      </c>
      <c r="Q19" s="96" t="str">
        <f>IF(N19=0,"",IF(AND(P19&gt;=0,P19&lt;5),"BAJO",IF(AND(P19&gt;=6,P19&lt;9),"MEDIO",IF(AND(P19&gt;=9,P19&lt;23),"ALTO",IF(AND(P19&gt;=23,P19&lt;=40),"MUY ALTO")))))</f>
        <v/>
      </c>
      <c r="R19" s="96"/>
      <c r="S19" s="96" t="str">
        <f>IF(R19=0,"",P19*R19)</f>
        <v/>
      </c>
      <c r="T19" s="96" t="str">
        <f>IF(R19=0,"",IF(AND(S19&gt;=0,S19&lt;20),"IV",IF(AND(S19&gt;=40,S19&lt;120),"III",IF(AND(S19&gt;=150,S19&lt;500),"II",IF(AND(S19&gt;=600,S19&lt;=4000),"I")))))</f>
        <v/>
      </c>
      <c r="U19" s="96"/>
      <c r="V19" s="96"/>
      <c r="W19" s="96"/>
      <c r="X19" s="96"/>
      <c r="Y19" s="99"/>
      <c r="Z19" s="100"/>
      <c r="AA19" s="99"/>
      <c r="AB19" s="99"/>
      <c r="AC19" s="99"/>
      <c r="AD19" s="96"/>
      <c r="AE19" s="96"/>
      <c r="AF19" s="92"/>
    </row>
    <row r="20" spans="1:32" s="91" customFormat="1" ht="21.95" customHeight="1">
      <c r="A20" s="353"/>
      <c r="B20" s="354"/>
      <c r="C20" s="354"/>
      <c r="D20" s="354"/>
      <c r="E20" s="354"/>
      <c r="F20" s="354"/>
      <c r="G20" s="354"/>
      <c r="H20" s="355"/>
      <c r="J20" s="97"/>
      <c r="K20" s="92"/>
      <c r="L20" s="92"/>
      <c r="M20" s="92"/>
      <c r="N20" s="92"/>
      <c r="O20" s="92"/>
      <c r="P20" s="92"/>
      <c r="Q20" s="92"/>
      <c r="R20" s="92"/>
      <c r="S20" s="92"/>
      <c r="T20" s="96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</row>
    <row r="21" spans="1:32" s="91" customFormat="1" ht="34.5" customHeight="1">
      <c r="A21" s="356" t="s">
        <v>486</v>
      </c>
      <c r="B21" s="357"/>
      <c r="C21" s="357"/>
      <c r="D21" s="212"/>
      <c r="E21" s="212"/>
      <c r="F21" s="212"/>
      <c r="G21" s="212"/>
      <c r="H21" s="213"/>
      <c r="I21" s="101"/>
      <c r="J21" s="102"/>
      <c r="K21" s="102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2"/>
      <c r="AA21" s="92"/>
      <c r="AB21" s="92"/>
      <c r="AC21" s="92"/>
      <c r="AD21" s="92"/>
      <c r="AE21" s="92"/>
      <c r="AF21" s="92"/>
    </row>
    <row r="22" spans="1:32" s="91" customFormat="1" ht="21.95" customHeight="1">
      <c r="A22" s="339" t="s">
        <v>487</v>
      </c>
      <c r="B22" s="340"/>
      <c r="C22" s="340"/>
      <c r="D22" s="358"/>
      <c r="E22" s="358"/>
      <c r="F22" s="358"/>
      <c r="G22" s="358"/>
      <c r="H22" s="359"/>
      <c r="I22" s="101"/>
      <c r="J22" s="102"/>
      <c r="K22" s="102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2"/>
      <c r="AA22" s="92"/>
      <c r="AB22" s="92"/>
      <c r="AC22" s="92"/>
      <c r="AD22" s="92"/>
      <c r="AE22" s="92"/>
      <c r="AF22" s="92"/>
    </row>
    <row r="23" spans="1:32" s="91" customFormat="1" ht="21.95" customHeight="1">
      <c r="A23" s="339" t="s">
        <v>488</v>
      </c>
      <c r="B23" s="340"/>
      <c r="C23" s="340"/>
      <c r="D23" s="142" t="s">
        <v>489</v>
      </c>
      <c r="E23" s="142"/>
      <c r="F23" s="142"/>
      <c r="G23" s="142"/>
      <c r="H23" s="145"/>
      <c r="I23" s="103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6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</row>
    <row r="24" spans="1:32" s="91" customFormat="1" ht="21.95" customHeight="1">
      <c r="A24" s="341"/>
      <c r="B24" s="342"/>
      <c r="C24" s="342"/>
      <c r="D24" s="209"/>
      <c r="E24" s="209"/>
      <c r="F24" s="209"/>
      <c r="G24" s="142" t="s">
        <v>490</v>
      </c>
      <c r="H24" s="145"/>
      <c r="I24" s="104"/>
      <c r="J24" s="105"/>
      <c r="K24" s="105"/>
      <c r="L24" s="105"/>
      <c r="M24" s="92"/>
      <c r="N24" s="106"/>
      <c r="O24" s="106"/>
      <c r="P24" s="106"/>
      <c r="Q24" s="106"/>
      <c r="R24" s="106"/>
      <c r="S24" s="106"/>
      <c r="T24" s="106"/>
      <c r="U24" s="107"/>
      <c r="V24" s="107"/>
      <c r="W24" s="107"/>
      <c r="X24" s="107"/>
      <c r="Y24" s="107"/>
      <c r="Z24" s="92"/>
      <c r="AA24" s="92"/>
      <c r="AB24" s="92"/>
      <c r="AC24" s="92"/>
      <c r="AD24" s="92"/>
      <c r="AE24" s="92"/>
    </row>
    <row r="25" spans="1:32" s="91" customFormat="1" ht="21.95" customHeight="1">
      <c r="A25" s="343"/>
      <c r="B25" s="344"/>
      <c r="C25" s="344"/>
      <c r="D25" s="142" t="s">
        <v>488</v>
      </c>
      <c r="E25" s="142"/>
      <c r="F25" s="142"/>
      <c r="G25" s="209"/>
      <c r="H25" s="146"/>
      <c r="I25" s="104"/>
      <c r="J25" s="105"/>
      <c r="K25" s="105"/>
      <c r="L25" s="105"/>
      <c r="M25" s="92"/>
      <c r="N25" s="106"/>
      <c r="O25" s="106"/>
      <c r="P25" s="106"/>
      <c r="Q25" s="106"/>
      <c r="R25" s="106"/>
      <c r="S25" s="106"/>
      <c r="T25" s="106"/>
      <c r="U25" s="107"/>
      <c r="V25" s="107"/>
      <c r="W25" s="107"/>
      <c r="X25" s="107"/>
      <c r="Y25" s="107"/>
      <c r="Z25" s="92"/>
      <c r="AA25" s="92"/>
      <c r="AB25" s="92"/>
      <c r="AC25" s="92"/>
      <c r="AD25" s="92"/>
      <c r="AE25" s="92"/>
    </row>
    <row r="26" spans="1:32" s="91" customFormat="1" ht="21.95" customHeight="1" thickBot="1">
      <c r="A26" s="345"/>
      <c r="B26" s="346"/>
      <c r="C26" s="346"/>
      <c r="D26" s="210"/>
      <c r="E26" s="210"/>
      <c r="F26" s="210"/>
      <c r="G26" s="147" t="s">
        <v>488</v>
      </c>
      <c r="H26" s="148"/>
      <c r="I26" s="104"/>
      <c r="J26" s="105"/>
      <c r="K26" s="105"/>
      <c r="L26" s="105"/>
      <c r="M26" s="92"/>
      <c r="N26" s="106"/>
      <c r="O26" s="106"/>
      <c r="P26" s="106"/>
      <c r="Q26" s="106"/>
      <c r="R26" s="106"/>
      <c r="S26" s="106"/>
      <c r="T26" s="106"/>
      <c r="U26" s="107"/>
      <c r="V26" s="107"/>
      <c r="W26" s="107"/>
      <c r="X26" s="107"/>
      <c r="Y26" s="107"/>
      <c r="Z26" s="92"/>
      <c r="AA26" s="92"/>
      <c r="AB26" s="92"/>
      <c r="AC26" s="92"/>
      <c r="AD26" s="92"/>
      <c r="AE26" s="92"/>
    </row>
  </sheetData>
  <mergeCells count="54">
    <mergeCell ref="A1:E2"/>
    <mergeCell ref="F1:T1"/>
    <mergeCell ref="U1:Y1"/>
    <mergeCell ref="Z1:AE1"/>
    <mergeCell ref="F2:I2"/>
    <mergeCell ref="K2:M2"/>
    <mergeCell ref="N2:U2"/>
    <mergeCell ref="Y2:Z2"/>
    <mergeCell ref="AA2:AE2"/>
    <mergeCell ref="A3:A4"/>
    <mergeCell ref="B3:B4"/>
    <mergeCell ref="C3:C4"/>
    <mergeCell ref="D3:D4"/>
    <mergeCell ref="E3:E4"/>
    <mergeCell ref="AE7:AE9"/>
    <mergeCell ref="F3:F4"/>
    <mergeCell ref="P3:P4"/>
    <mergeCell ref="Q3:Q4"/>
    <mergeCell ref="R3:R4"/>
    <mergeCell ref="G3:G4"/>
    <mergeCell ref="H3:H4"/>
    <mergeCell ref="I3:I4"/>
    <mergeCell ref="J3:J4"/>
    <mergeCell ref="K3:K4"/>
    <mergeCell ref="L3:L4"/>
    <mergeCell ref="AE3:AE4"/>
    <mergeCell ref="Z3:Z4"/>
    <mergeCell ref="M3:M4"/>
    <mergeCell ref="N3:N4"/>
    <mergeCell ref="O3:O4"/>
    <mergeCell ref="AA3:AA4"/>
    <mergeCell ref="AB3:AB4"/>
    <mergeCell ref="AC3:AC4"/>
    <mergeCell ref="AD3:AD4"/>
    <mergeCell ref="S3:S4"/>
    <mergeCell ref="T3:T4"/>
    <mergeCell ref="U3:U4"/>
    <mergeCell ref="V3:X3"/>
    <mergeCell ref="Y3:Y4"/>
    <mergeCell ref="A23:C23"/>
    <mergeCell ref="A24:C24"/>
    <mergeCell ref="A25:C25"/>
    <mergeCell ref="A26:C26"/>
    <mergeCell ref="G10:G11"/>
    <mergeCell ref="A18:F18"/>
    <mergeCell ref="A19:C19"/>
    <mergeCell ref="A20:H20"/>
    <mergeCell ref="A21:C21"/>
    <mergeCell ref="A22:C22"/>
    <mergeCell ref="D22:H22"/>
    <mergeCell ref="A5:A15"/>
    <mergeCell ref="B5:B15"/>
    <mergeCell ref="C5:C15"/>
    <mergeCell ref="D5:D15"/>
  </mergeCells>
  <conditionalFormatting sqref="U6">
    <cfRule type="containsText" dxfId="23" priority="99" operator="containsText" text="Mejorable">
      <formula>NOT(ISERROR(SEARCH("Mejorable",U6)))</formula>
    </cfRule>
    <cfRule type="containsText" dxfId="22" priority="98" operator="containsText" text="Aceptable con control especifico">
      <formula>NOT(ISERROR(SEARCH("Aceptable con control especifico",U6)))</formula>
    </cfRule>
    <cfRule type="containsText" dxfId="21" priority="97" operator="containsText" text="No aceptable">
      <formula>NOT(ISERROR(SEARCH("No aceptable",U6)))</formula>
    </cfRule>
  </conditionalFormatting>
  <conditionalFormatting sqref="U9:U10">
    <cfRule type="containsText" dxfId="20" priority="95" stopIfTrue="1" operator="containsText" text="CONTROL">
      <formula>NOT(ISERROR(SEARCH("CONTROL",U9)))</formula>
    </cfRule>
    <cfRule type="notContainsText" dxfId="19" priority="96" stopIfTrue="1" operator="notContains" text="CONTROL">
      <formula>ISERROR(SEARCH("CONTROL",U9))</formula>
    </cfRule>
    <cfRule type="containsText" dxfId="18" priority="94" stopIfTrue="1" operator="containsText" text="NO ACEPTABLE">
      <formula>NOT(ISERROR(SEARCH("NO ACEPTABLE",U9)))</formula>
    </cfRule>
  </conditionalFormatting>
  <conditionalFormatting sqref="U13">
    <cfRule type="containsText" dxfId="17" priority="8" operator="containsText" text="Aceptable con control especifico">
      <formula>NOT(ISERROR(SEARCH("Aceptable con control especifico",U13)))</formula>
    </cfRule>
    <cfRule type="containsText" dxfId="16" priority="9" operator="containsText" text="Mejorable">
      <formula>NOT(ISERROR(SEARCH("Mejorable",U13)))</formula>
    </cfRule>
    <cfRule type="containsText" dxfId="15" priority="7" operator="containsText" text="No aceptable">
      <formula>NOT(ISERROR(SEARCH("No aceptable",U13)))</formula>
    </cfRule>
  </conditionalFormatting>
  <conditionalFormatting sqref="U5:X5">
    <cfRule type="containsText" dxfId="14" priority="100" operator="containsText" text="No aceptable">
      <formula>NOT(ISERROR(SEARCH("No aceptable",U5)))</formula>
    </cfRule>
    <cfRule type="containsText" dxfId="13" priority="101" operator="containsText" text="Aceptable con control especifico">
      <formula>NOT(ISERROR(SEARCH("Aceptable con control especifico",U5)))</formula>
    </cfRule>
    <cfRule type="containsText" dxfId="12" priority="102" operator="containsText" text="Mejorable">
      <formula>NOT(ISERROR(SEARCH("Mejorable",U5)))</formula>
    </cfRule>
  </conditionalFormatting>
  <conditionalFormatting sqref="U11:X11">
    <cfRule type="containsText" dxfId="11" priority="147" operator="containsText" text="No aceptable">
      <formula>NOT(ISERROR(SEARCH("No aceptable",U11)))</formula>
    </cfRule>
    <cfRule type="containsText" dxfId="10" priority="148" operator="containsText" text="Aceptable con control especifico">
      <formula>NOT(ISERROR(SEARCH("Aceptable con control especifico",U11)))</formula>
    </cfRule>
    <cfRule type="containsText" dxfId="9" priority="149" operator="containsText" text="Mejorable">
      <formula>NOT(ISERROR(SEARCH("Mejorable",U11)))</formula>
    </cfRule>
  </conditionalFormatting>
  <conditionalFormatting sqref="U14:X15">
    <cfRule type="containsText" dxfId="8" priority="14" operator="containsText" text="No aceptable">
      <formula>NOT(ISERROR(SEARCH("No aceptable",U14)))</formula>
    </cfRule>
    <cfRule type="containsText" dxfId="7" priority="15" operator="containsText" text="Aceptable con control especifico">
      <formula>NOT(ISERROR(SEARCH("Aceptable con control especifico",U14)))</formula>
    </cfRule>
    <cfRule type="containsText" dxfId="6" priority="16" operator="containsText" text="Mejorable">
      <formula>NOT(ISERROR(SEARCH("Mejorable",U14)))</formula>
    </cfRule>
  </conditionalFormatting>
  <conditionalFormatting sqref="V6:X10">
    <cfRule type="containsText" dxfId="5" priority="132" operator="containsText" text="No aceptable">
      <formula>NOT(ISERROR(SEARCH("No aceptable",V6)))</formula>
    </cfRule>
    <cfRule type="containsText" dxfId="4" priority="133" operator="containsText" text="Aceptable con control especifico">
      <formula>NOT(ISERROR(SEARCH("Aceptable con control especifico",V6)))</formula>
    </cfRule>
    <cfRule type="containsText" dxfId="3" priority="134" operator="containsText" text="Mejorable">
      <formula>NOT(ISERROR(SEARCH("Mejorable",V6)))</formula>
    </cfRule>
  </conditionalFormatting>
  <conditionalFormatting sqref="V12:X13">
    <cfRule type="containsText" dxfId="2" priority="37" operator="containsText" text="No aceptable">
      <formula>NOT(ISERROR(SEARCH("No aceptable",V12)))</formula>
    </cfRule>
    <cfRule type="containsText" dxfId="1" priority="38" operator="containsText" text="Aceptable con control especifico">
      <formula>NOT(ISERROR(SEARCH("Aceptable con control especifico",V12)))</formula>
    </cfRule>
    <cfRule type="containsText" dxfId="0" priority="39" operator="containsText" text="Mejorable">
      <formula>NOT(ISERROR(SEARCH("Mejorable",V12)))</formula>
    </cfRule>
  </conditionalFormatting>
  <dataValidations count="6">
    <dataValidation type="list" allowBlank="1" showInputMessage="1" showErrorMessage="1" sqref="G19 G5:G10 G12:G15" xr:uid="{277A9C3B-DF3B-4EDC-8D79-97BAC19665C7}">
      <formula1>GRUPO</formula1>
    </dataValidation>
    <dataValidation type="list" allowBlank="1" showInputMessage="1" showErrorMessage="1" sqref="F19 F14:F15 F6:F11" xr:uid="{C734CB41-3937-405F-AEAD-6EDE343181F6}">
      <formula1>RIESGO</formula1>
    </dataValidation>
    <dataValidation type="list" allowBlank="1" showInputMessage="1" showErrorMessage="1" sqref="H19 F5 H6:H15 F12:F13" xr:uid="{004FBE35-AA2A-4BAB-83E0-E133D73AE3DA}">
      <formula1>EFECTO</formula1>
    </dataValidation>
    <dataValidation type="list" allowBlank="1" showInputMessage="1" showErrorMessage="1" sqref="N18:N19 N5:N15" xr:uid="{13FCCE32-8CEB-48BA-839B-863DE1898DA9}">
      <formula1>deficiencia</formula1>
    </dataValidation>
    <dataValidation type="list" allowBlank="1" showInputMessage="1" showErrorMessage="1" sqref="O18:O19 O5:O15" xr:uid="{9F6E51E6-06A8-4E28-AC56-6E66CF148BD6}">
      <formula1>exposición</formula1>
    </dataValidation>
    <dataValidation type="list" allowBlank="1" showInputMessage="1" showErrorMessage="1" sqref="R18:R19 R5:R15" xr:uid="{22204F6B-0FA3-4444-8A70-A9B9689DC421}">
      <formula1>consecuencia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ADBF-A7D7-4494-99FD-33C993EA925C}">
  <dimension ref="A1"/>
  <sheetViews>
    <sheetView workbookViewId="0"/>
  </sheetViews>
  <sheetFormatPr baseColWidth="10" defaultColWidth="9.140625" defaultRowHeight="15"/>
  <cols>
    <col min="1" max="256" width="11.42578125" customWidth="1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CF943-7C36-46EE-B676-6E2794490C39}">
  <dimension ref="A1"/>
  <sheetViews>
    <sheetView workbookViewId="0"/>
  </sheetViews>
  <sheetFormatPr baseColWidth="10" defaultColWidth="9.140625" defaultRowHeight="15"/>
  <cols>
    <col min="1" max="256" width="11.42578125" customWidth="1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4179-C44A-46F9-9CD6-6F9CD8179BA2}">
  <dimension ref="A1"/>
  <sheetViews>
    <sheetView workbookViewId="0"/>
  </sheetViews>
  <sheetFormatPr baseColWidth="10" defaultColWidth="9.140625" defaultRowHeight="15"/>
  <cols>
    <col min="1" max="256" width="11.42578125" customWidth="1"/>
  </cols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49BB-9473-4A99-9417-0F437BB67D0E}">
  <dimension ref="A1"/>
  <sheetViews>
    <sheetView workbookViewId="0"/>
  </sheetViews>
  <sheetFormatPr baseColWidth="10" defaultColWidth="9.140625" defaultRowHeight="15"/>
  <cols>
    <col min="1" max="256" width="11.42578125" customWidth="1"/>
  </cols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9177-B2B0-40B2-86D7-C19AC0B9BBBA}">
  <dimension ref="C2:C20"/>
  <sheetViews>
    <sheetView workbookViewId="0">
      <selection activeCell="B22" sqref="B22"/>
    </sheetView>
  </sheetViews>
  <sheetFormatPr baseColWidth="10" defaultColWidth="9.140625" defaultRowHeight="15"/>
  <cols>
    <col min="1" max="2" width="11.42578125" customWidth="1"/>
    <col min="3" max="3" width="53.140625" customWidth="1"/>
    <col min="4" max="256" width="11.42578125" customWidth="1"/>
  </cols>
  <sheetData>
    <row r="2" spans="3:3" ht="15.75" thickBot="1"/>
    <row r="3" spans="3:3" ht="25.5" customHeight="1" thickBot="1">
      <c r="C3" s="7" t="s">
        <v>555</v>
      </c>
    </row>
    <row r="4" spans="3:3" ht="15.75" thickBot="1">
      <c r="C4" s="4" t="s">
        <v>556</v>
      </c>
    </row>
    <row r="5" spans="3:3">
      <c r="C5" s="2" t="s">
        <v>557</v>
      </c>
    </row>
    <row r="6" spans="3:3">
      <c r="C6" s="2" t="s">
        <v>558</v>
      </c>
    </row>
    <row r="7" spans="3:3">
      <c r="C7" s="2" t="s">
        <v>559</v>
      </c>
    </row>
    <row r="8" spans="3:3">
      <c r="C8" s="2" t="s">
        <v>560</v>
      </c>
    </row>
    <row r="9" spans="3:3">
      <c r="C9" s="2" t="s">
        <v>561</v>
      </c>
    </row>
    <row r="10" spans="3:3">
      <c r="C10" s="2" t="s">
        <v>562</v>
      </c>
    </row>
    <row r="11" spans="3:3">
      <c r="C11" s="2" t="s">
        <v>563</v>
      </c>
    </row>
    <row r="12" spans="3:3">
      <c r="C12" s="2" t="s">
        <v>564</v>
      </c>
    </row>
    <row r="13" spans="3:3">
      <c r="C13" s="2" t="s">
        <v>565</v>
      </c>
    </row>
    <row r="14" spans="3:3">
      <c r="C14" s="2" t="s">
        <v>566</v>
      </c>
    </row>
    <row r="15" spans="3:3">
      <c r="C15" s="2" t="s">
        <v>567</v>
      </c>
    </row>
    <row r="16" spans="3:3">
      <c r="C16" s="2" t="s">
        <v>568</v>
      </c>
    </row>
    <row r="17" spans="3:3">
      <c r="C17" s="2" t="s">
        <v>569</v>
      </c>
    </row>
    <row r="18" spans="3:3">
      <c r="C18" s="2" t="s">
        <v>570</v>
      </c>
    </row>
    <row r="19" spans="3:3">
      <c r="C19" s="2" t="s">
        <v>571</v>
      </c>
    </row>
    <row r="20" spans="3:3" ht="15.75" thickBot="1">
      <c r="C20" s="3" t="s">
        <v>572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874C-93C4-4442-944C-F6DEBE2181A4}">
  <dimension ref="A1"/>
  <sheetViews>
    <sheetView workbookViewId="0"/>
  </sheetViews>
  <sheetFormatPr baseColWidth="10" defaultColWidth="9.140625" defaultRowHeight="15"/>
  <cols>
    <col min="1" max="256" width="11.42578125" customWidth="1"/>
  </cols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CFCD1-4AAC-4023-8301-4E1EBF6D5764}">
  <dimension ref="A1"/>
  <sheetViews>
    <sheetView workbookViewId="0"/>
  </sheetViews>
  <sheetFormatPr baseColWidth="10" defaultColWidth="9.140625" defaultRowHeight="15"/>
  <cols>
    <col min="1" max="256" width="11.42578125" customWidth="1"/>
  </cols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2C2C-8D95-4101-92F0-26091C645AF1}">
  <dimension ref="A1"/>
  <sheetViews>
    <sheetView workbookViewId="0"/>
  </sheetViews>
  <sheetFormatPr baseColWidth="10" defaultColWidth="9.140625" defaultRowHeight="15"/>
  <cols>
    <col min="1" max="256" width="11.42578125" customWidth="1"/>
  </cols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1F4D-D14D-4440-A201-362AAB4ACFC3}">
  <dimension ref="B1:F53"/>
  <sheetViews>
    <sheetView showGridLines="0" topLeftCell="A32" workbookViewId="0"/>
  </sheetViews>
  <sheetFormatPr baseColWidth="10" defaultColWidth="9.140625" defaultRowHeight="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  <col min="7" max="256" width="11.42578125" customWidth="1"/>
  </cols>
  <sheetData>
    <row r="1" spans="2:6" ht="30">
      <c r="B1" s="178" t="s">
        <v>573</v>
      </c>
      <c r="C1" s="178"/>
      <c r="D1" s="187"/>
      <c r="E1" s="187"/>
      <c r="F1" s="187"/>
    </row>
    <row r="2" spans="2:6">
      <c r="B2" s="178" t="s">
        <v>574</v>
      </c>
      <c r="C2" s="178"/>
      <c r="D2" s="187"/>
      <c r="E2" s="187"/>
      <c r="F2" s="187"/>
    </row>
    <row r="3" spans="2:6">
      <c r="B3" s="179"/>
      <c r="C3" s="179"/>
      <c r="D3" s="188"/>
      <c r="E3" s="188"/>
      <c r="F3" s="188"/>
    </row>
    <row r="4" spans="2:6" ht="45">
      <c r="B4" s="179" t="s">
        <v>575</v>
      </c>
      <c r="C4" s="179"/>
      <c r="D4" s="188"/>
      <c r="E4" s="188"/>
      <c r="F4" s="188"/>
    </row>
    <row r="5" spans="2:6">
      <c r="B5" s="179"/>
      <c r="C5" s="179"/>
      <c r="D5" s="188"/>
      <c r="E5" s="188"/>
      <c r="F5" s="188"/>
    </row>
    <row r="6" spans="2:6" ht="30">
      <c r="B6" s="178" t="s">
        <v>576</v>
      </c>
      <c r="C6" s="178"/>
      <c r="D6" s="187"/>
      <c r="E6" s="187" t="s">
        <v>577</v>
      </c>
      <c r="F6" s="187" t="s">
        <v>485</v>
      </c>
    </row>
    <row r="7" spans="2:6" ht="15.75" thickBot="1">
      <c r="B7" s="179"/>
      <c r="C7" s="179"/>
      <c r="D7" s="188"/>
      <c r="E7" s="188"/>
      <c r="F7" s="188"/>
    </row>
    <row r="8" spans="2:6" ht="60">
      <c r="B8" s="180" t="s">
        <v>578</v>
      </c>
      <c r="C8" s="181"/>
      <c r="D8" s="189"/>
      <c r="E8" s="189">
        <v>2</v>
      </c>
      <c r="F8" s="190"/>
    </row>
    <row r="9" spans="2:6" ht="45">
      <c r="B9" s="182"/>
      <c r="C9" s="179"/>
      <c r="D9" s="188"/>
      <c r="E9" s="191" t="s">
        <v>579</v>
      </c>
      <c r="F9" s="192" t="s">
        <v>580</v>
      </c>
    </row>
    <row r="10" spans="2:6" ht="45.75" thickBot="1">
      <c r="B10" s="183"/>
      <c r="C10" s="184"/>
      <c r="D10" s="193"/>
      <c r="E10" s="194" t="s">
        <v>581</v>
      </c>
      <c r="F10" s="195" t="s">
        <v>580</v>
      </c>
    </row>
    <row r="11" spans="2:6" ht="15.75" thickBot="1">
      <c r="B11" s="179"/>
      <c r="C11" s="179"/>
      <c r="D11" s="188"/>
      <c r="E11" s="188"/>
      <c r="F11" s="188"/>
    </row>
    <row r="12" spans="2:6" ht="45">
      <c r="B12" s="180" t="s">
        <v>582</v>
      </c>
      <c r="C12" s="181"/>
      <c r="D12" s="189"/>
      <c r="E12" s="189">
        <v>2</v>
      </c>
      <c r="F12" s="190"/>
    </row>
    <row r="13" spans="2:6" ht="45">
      <c r="B13" s="182"/>
      <c r="C13" s="179"/>
      <c r="D13" s="188"/>
      <c r="E13" s="191" t="s">
        <v>579</v>
      </c>
      <c r="F13" s="192" t="s">
        <v>580</v>
      </c>
    </row>
    <row r="14" spans="2:6" ht="45.75" thickBot="1">
      <c r="B14" s="183"/>
      <c r="C14" s="184"/>
      <c r="D14" s="193"/>
      <c r="E14" s="194" t="s">
        <v>581</v>
      </c>
      <c r="F14" s="195" t="s">
        <v>580</v>
      </c>
    </row>
    <row r="15" spans="2:6" ht="15.75" thickBot="1">
      <c r="B15" s="179"/>
      <c r="C15" s="179"/>
      <c r="D15" s="188"/>
      <c r="E15" s="188"/>
      <c r="F15" s="188"/>
    </row>
    <row r="16" spans="2:6" ht="60">
      <c r="B16" s="180" t="s">
        <v>583</v>
      </c>
      <c r="C16" s="181"/>
      <c r="D16" s="189"/>
      <c r="E16" s="189">
        <v>174</v>
      </c>
      <c r="F16" s="190"/>
    </row>
    <row r="17" spans="2:6" ht="30">
      <c r="B17" s="182"/>
      <c r="C17" s="179"/>
      <c r="D17" s="188"/>
      <c r="E17" s="191" t="s">
        <v>584</v>
      </c>
      <c r="F17" s="192" t="s">
        <v>580</v>
      </c>
    </row>
    <row r="18" spans="2:6" ht="30">
      <c r="B18" s="182"/>
      <c r="C18" s="179"/>
      <c r="D18" s="188"/>
      <c r="E18" s="191" t="s">
        <v>585</v>
      </c>
      <c r="F18" s="192"/>
    </row>
    <row r="19" spans="2:6" ht="30">
      <c r="B19" s="182"/>
      <c r="C19" s="179"/>
      <c r="D19" s="188"/>
      <c r="E19" s="191" t="s">
        <v>586</v>
      </c>
      <c r="F19" s="192"/>
    </row>
    <row r="20" spans="2:6" ht="30">
      <c r="B20" s="182"/>
      <c r="C20" s="179"/>
      <c r="D20" s="188"/>
      <c r="E20" s="191" t="s">
        <v>587</v>
      </c>
      <c r="F20" s="192"/>
    </row>
    <row r="21" spans="2:6" ht="45">
      <c r="B21" s="182"/>
      <c r="C21" s="179"/>
      <c r="D21" s="188"/>
      <c r="E21" s="191" t="s">
        <v>579</v>
      </c>
      <c r="F21" s="192" t="s">
        <v>580</v>
      </c>
    </row>
    <row r="22" spans="2:6" ht="45">
      <c r="B22" s="182"/>
      <c r="C22" s="179"/>
      <c r="D22" s="188"/>
      <c r="E22" s="191" t="s">
        <v>588</v>
      </c>
      <c r="F22" s="192"/>
    </row>
    <row r="23" spans="2:6" ht="45">
      <c r="B23" s="182"/>
      <c r="C23" s="179"/>
      <c r="D23" s="188"/>
      <c r="E23" s="191" t="s">
        <v>589</v>
      </c>
      <c r="F23" s="192"/>
    </row>
    <row r="24" spans="2:6" ht="45">
      <c r="B24" s="182"/>
      <c r="C24" s="179"/>
      <c r="D24" s="188"/>
      <c r="E24" s="191" t="s">
        <v>590</v>
      </c>
      <c r="F24" s="192"/>
    </row>
    <row r="25" spans="2:6" ht="45">
      <c r="B25" s="182"/>
      <c r="C25" s="179"/>
      <c r="D25" s="188"/>
      <c r="E25" s="191" t="s">
        <v>591</v>
      </c>
      <c r="F25" s="192"/>
    </row>
    <row r="26" spans="2:6" ht="45">
      <c r="B26" s="182"/>
      <c r="C26" s="179"/>
      <c r="D26" s="188"/>
      <c r="E26" s="191" t="s">
        <v>592</v>
      </c>
      <c r="F26" s="192" t="s">
        <v>580</v>
      </c>
    </row>
    <row r="27" spans="2:6" ht="45">
      <c r="B27" s="182"/>
      <c r="C27" s="179"/>
      <c r="D27" s="188"/>
      <c r="E27" s="191" t="s">
        <v>593</v>
      </c>
      <c r="F27" s="192"/>
    </row>
    <row r="28" spans="2:6" ht="45">
      <c r="B28" s="182"/>
      <c r="C28" s="179"/>
      <c r="D28" s="188"/>
      <c r="E28" s="191" t="s">
        <v>594</v>
      </c>
      <c r="F28" s="192"/>
    </row>
    <row r="29" spans="2:6" ht="45">
      <c r="B29" s="182"/>
      <c r="C29" s="179"/>
      <c r="D29" s="188"/>
      <c r="E29" s="191" t="s">
        <v>595</v>
      </c>
      <c r="F29" s="192"/>
    </row>
    <row r="30" spans="2:6" ht="30">
      <c r="B30" s="182"/>
      <c r="C30" s="179"/>
      <c r="D30" s="188"/>
      <c r="E30" s="191" t="s">
        <v>596</v>
      </c>
      <c r="F30" s="192"/>
    </row>
    <row r="31" spans="2:6" ht="45">
      <c r="B31" s="182"/>
      <c r="C31" s="179"/>
      <c r="D31" s="188"/>
      <c r="E31" s="191" t="s">
        <v>597</v>
      </c>
      <c r="F31" s="192"/>
    </row>
    <row r="32" spans="2:6" ht="45">
      <c r="B32" s="182"/>
      <c r="C32" s="179"/>
      <c r="D32" s="188"/>
      <c r="E32" s="191" t="s">
        <v>598</v>
      </c>
      <c r="F32" s="192"/>
    </row>
    <row r="33" spans="2:6" ht="30">
      <c r="B33" s="182"/>
      <c r="C33" s="179"/>
      <c r="D33" s="188"/>
      <c r="E33" s="191" t="s">
        <v>599</v>
      </c>
      <c r="F33" s="192" t="s">
        <v>580</v>
      </c>
    </row>
    <row r="34" spans="2:6" ht="30">
      <c r="B34" s="182"/>
      <c r="C34" s="179"/>
      <c r="D34" s="188"/>
      <c r="E34" s="191" t="s">
        <v>600</v>
      </c>
      <c r="F34" s="192"/>
    </row>
    <row r="35" spans="2:6" ht="30">
      <c r="B35" s="182"/>
      <c r="C35" s="179"/>
      <c r="D35" s="188"/>
      <c r="E35" s="191" t="s">
        <v>601</v>
      </c>
      <c r="F35" s="192"/>
    </row>
    <row r="36" spans="2:6" ht="30">
      <c r="B36" s="182"/>
      <c r="C36" s="179"/>
      <c r="D36" s="188"/>
      <c r="E36" s="191" t="s">
        <v>602</v>
      </c>
      <c r="F36" s="192"/>
    </row>
    <row r="37" spans="2:6" ht="30">
      <c r="B37" s="182"/>
      <c r="C37" s="179"/>
      <c r="D37" s="188"/>
      <c r="E37" s="191" t="s">
        <v>603</v>
      </c>
      <c r="F37" s="192" t="s">
        <v>580</v>
      </c>
    </row>
    <row r="38" spans="2:6" ht="30">
      <c r="B38" s="182"/>
      <c r="C38" s="179"/>
      <c r="D38" s="188"/>
      <c r="E38" s="191" t="s">
        <v>604</v>
      </c>
      <c r="F38" s="192"/>
    </row>
    <row r="39" spans="2:6" ht="30">
      <c r="B39" s="182"/>
      <c r="C39" s="179"/>
      <c r="D39" s="188"/>
      <c r="E39" s="191" t="s">
        <v>605</v>
      </c>
      <c r="F39" s="192"/>
    </row>
    <row r="40" spans="2:6" ht="30">
      <c r="B40" s="182"/>
      <c r="C40" s="179"/>
      <c r="D40" s="188"/>
      <c r="E40" s="191" t="s">
        <v>606</v>
      </c>
      <c r="F40" s="192"/>
    </row>
    <row r="41" spans="2:6" ht="30">
      <c r="B41" s="182"/>
      <c r="C41" s="179"/>
      <c r="D41" s="188"/>
      <c r="E41" s="191" t="s">
        <v>607</v>
      </c>
      <c r="F41" s="192" t="s">
        <v>580</v>
      </c>
    </row>
    <row r="42" spans="2:6" ht="30">
      <c r="B42" s="182"/>
      <c r="C42" s="179"/>
      <c r="D42" s="188"/>
      <c r="E42" s="191" t="s">
        <v>608</v>
      </c>
      <c r="F42" s="192"/>
    </row>
    <row r="43" spans="2:6" ht="30">
      <c r="B43" s="182"/>
      <c r="C43" s="179"/>
      <c r="D43" s="188"/>
      <c r="E43" s="191" t="s">
        <v>609</v>
      </c>
      <c r="F43" s="192"/>
    </row>
    <row r="44" spans="2:6" ht="30">
      <c r="B44" s="182"/>
      <c r="C44" s="179"/>
      <c r="D44" s="188"/>
      <c r="E44" s="191" t="s">
        <v>610</v>
      </c>
      <c r="F44" s="192"/>
    </row>
    <row r="45" spans="2:6" ht="30">
      <c r="B45" s="182"/>
      <c r="C45" s="179"/>
      <c r="D45" s="188"/>
      <c r="E45" s="191" t="s">
        <v>611</v>
      </c>
      <c r="F45" s="192"/>
    </row>
    <row r="46" spans="2:6" ht="30">
      <c r="B46" s="182"/>
      <c r="C46" s="179"/>
      <c r="D46" s="188"/>
      <c r="E46" s="191" t="s">
        <v>612</v>
      </c>
      <c r="F46" s="192"/>
    </row>
    <row r="47" spans="2:6" ht="30.75" thickBot="1">
      <c r="B47" s="183"/>
      <c r="C47" s="184"/>
      <c r="D47" s="193"/>
      <c r="E47" s="194" t="s">
        <v>613</v>
      </c>
      <c r="F47" s="195"/>
    </row>
    <row r="48" spans="2:6">
      <c r="B48" s="179"/>
      <c r="C48" s="179"/>
      <c r="D48" s="188"/>
      <c r="E48" s="188"/>
      <c r="F48" s="188"/>
    </row>
    <row r="49" spans="2:6">
      <c r="B49" s="179"/>
      <c r="C49" s="179"/>
      <c r="D49" s="188"/>
      <c r="E49" s="188"/>
      <c r="F49" s="188"/>
    </row>
    <row r="50" spans="2:6">
      <c r="B50" s="178" t="s">
        <v>614</v>
      </c>
      <c r="C50" s="178"/>
      <c r="D50" s="187"/>
      <c r="E50" s="187"/>
      <c r="F50" s="187"/>
    </row>
    <row r="51" spans="2:6" ht="15.75" thickBot="1">
      <c r="B51" s="179"/>
      <c r="C51" s="179"/>
      <c r="D51" s="188"/>
      <c r="E51" s="188"/>
      <c r="F51" s="188"/>
    </row>
    <row r="52" spans="2:6" ht="45.75" thickBot="1">
      <c r="B52" s="185" t="s">
        <v>615</v>
      </c>
      <c r="C52" s="186"/>
      <c r="D52" s="196"/>
      <c r="E52" s="196">
        <v>114</v>
      </c>
      <c r="F52" s="197" t="s">
        <v>580</v>
      </c>
    </row>
    <row r="53" spans="2:6">
      <c r="B53" s="179"/>
      <c r="C53" s="179"/>
      <c r="D53" s="188"/>
      <c r="E53" s="188"/>
      <c r="F53" s="188"/>
    </row>
  </sheetData>
  <hyperlinks>
    <hyperlink ref="E9" location="'AUX ADMINISTRATIVA'!Q5" display="'AUX ADMINISTRATIVA'!Q5" xr:uid="{279B5B67-6F73-41B8-A615-FC7A073FDBC7}"/>
    <hyperlink ref="E10" location="'SERVICIOS GENERALES'!T12:T13" display="'SERVICIOS GENERALES'!T12:T13" xr:uid="{B3CC4C2A-5120-48C7-B114-41B9EF389667}"/>
    <hyperlink ref="E13" location="'AUX ADMINISTRATIVA'!Q5" display="'AUX ADMINISTRATIVA'!Q5" xr:uid="{1ED0A187-1D2F-4D5A-808F-AA1BBCF2E2FF}"/>
    <hyperlink ref="E14" location="'SERVICIOS GENERALES'!T12:T13" display="'SERVICIOS GENERALES'!T12:T13" xr:uid="{4B93057E-EE62-47AF-BE96-26A7B38B00B7}"/>
    <hyperlink ref="E17" location="'PARROCOS'!U5:X7" display="'PARROCOS'!U5:X7" xr:uid="{11DDE358-B0BF-473F-8933-DB3BAD367B46}"/>
    <hyperlink ref="E18" location="'PARROCOS'!U8:U12" display="'PARROCOS'!U8:U12" xr:uid="{9C9E7DE1-8C5F-44A9-9875-779307D1F750}"/>
    <hyperlink ref="E19" location="'PARROCOS'!V8:X12" display="'PARROCOS'!V8:X12" xr:uid="{306A6491-E3C8-4E74-9175-2821196B8619}"/>
    <hyperlink ref="E20" location="'PARROCOS'!U13:X17" display="'PARROCOS'!U13:X17" xr:uid="{E56F5742-F83D-47BB-AFE8-D29A8968FAFB}"/>
    <hyperlink ref="E21" location="'AUX ADMINISTRATIVA'!Q5" display="'AUX ADMINISTRATIVA'!Q5" xr:uid="{2B186045-027D-499A-A9DE-441F1B25F257}"/>
    <hyperlink ref="E22" location="'AUX ADMINISTRATIVA'!U5:X7" display="'AUX ADMINISTRATIVA'!U5:X7" xr:uid="{EB0EA0E5-F796-45B4-AB90-F2A74136C70B}"/>
    <hyperlink ref="E23" location="'AUX ADMINISTRATIVA'!U8:U12" display="'AUX ADMINISTRATIVA'!U8:U12" xr:uid="{D261AC42-B0AA-4F15-841E-9FC809B43D14}"/>
    <hyperlink ref="E24" location="'AUX ADMINISTRATIVA'!V8:X12" display="'AUX ADMINISTRATIVA'!V8:X12" xr:uid="{A5C22D8C-3ECE-45B8-A010-301D783DAD18}"/>
    <hyperlink ref="E25" location="'AUX ADMINISTRATIVA'!U13:X17" display="'AUX ADMINISTRATIVA'!U13:X17" xr:uid="{3915103A-F032-40AE-8233-B24C313FCD2B}"/>
    <hyperlink ref="E26" location="'SERVICIOS GENERALES'!T12:X13" display="'SERVICIOS GENERALES'!T12:X13" xr:uid="{CF840F54-F0EE-483F-B221-A0431D1AAD88}"/>
    <hyperlink ref="E27" location="'SERVICIOS GENERALES'!U5:X7" display="'SERVICIOS GENERALES'!U5:X7" xr:uid="{91C75BD7-9B0A-480C-BB51-C2C5ECDCA72B}"/>
    <hyperlink ref="E28" location="'SERVICIOS GENERALES'!U8:U11" display="'SERVICIOS GENERALES'!U8:U11" xr:uid="{47ECB235-B534-44C8-817D-650226059F29}"/>
    <hyperlink ref="E29" location="'SERVICIOS GENERALES'!V8:X11" display="'SERVICIOS GENERALES'!V8:X11" xr:uid="{035F7EF0-598E-4168-959B-F94D0C353501}"/>
    <hyperlink ref="E30" location="'SERVICIOS GENERALES'!U15" display="'SERVICIOS GENERALES'!U15" xr:uid="{5AC35F4F-00BB-4467-A3E8-E80B45B158F6}"/>
    <hyperlink ref="E31" location="'SERVICIOS GENERALES'!V15:X15" display="'SERVICIOS GENERALES'!V15:X15" xr:uid="{617F8F4D-C385-4CFA-9253-B83097064BFB}"/>
    <hyperlink ref="E32" location="'SERVICIOS GENERALES'!U14:X14" display="'SERVICIOS GENERALES'!U14:X14" xr:uid="{C6ECA9AD-37EB-45B0-BD0A-75056EF764DD}"/>
    <hyperlink ref="E33" location="'CONTADOR'!U5:X7" display="'CONTADOR'!U5:X7" xr:uid="{3ACAAA19-4B64-407E-A543-F3EA0C26B2F6}"/>
    <hyperlink ref="E34" location="'CONTADOR'!U8:U12" display="'CONTADOR'!U8:U12" xr:uid="{F4A178D5-CE65-4454-80AF-DCF5E70183A3}"/>
    <hyperlink ref="E35" location="'CONTADOR'!V8:X12" display="'CONTADOR'!V8:X12" xr:uid="{0703BFBB-2B20-4A5A-A930-BFADDD8E975B}"/>
    <hyperlink ref="E36" location="'CONTADOR'!U13:X17" display="'CONTADOR'!U13:X17" xr:uid="{CB485BAC-9FB2-446F-8BAB-DB6DC6FF41D8}"/>
    <hyperlink ref="E37" location="'MANTENIMIENTO'!U5:X6" display="'MANTENIMIENTO'!U5:X6" xr:uid="{93B45780-56D5-44EE-ADCC-234F479F52A8}"/>
    <hyperlink ref="E38" location="'MANTENIMIENTO'!U6:U11" display="'MANTENIMIENTO'!U6:U11" xr:uid="{C4967893-CA22-4E12-B81C-D265C441EE13}"/>
    <hyperlink ref="E39" location="'MANTENIMIENTO'!V7:X11" display="'MANTENIMIENTO'!V7:X11" xr:uid="{64428197-CC7D-4279-8F15-7A7B6B2DEBC5}"/>
    <hyperlink ref="E40" location="'MANTENIMIENTO'!U12:X16" display="'MANTENIMIENTO'!U12:X16" xr:uid="{A9FFAA5D-5A58-4411-B3C6-5B47243A6231}"/>
    <hyperlink ref="E41" location="'SEPULTURERO'!U5:X6" display="'SEPULTURERO'!U5:X6" xr:uid="{4C966A1A-45BF-4F5E-B43A-3B28D5EC84F2}"/>
    <hyperlink ref="E42" location="'SEPULTURERO'!U6:U11" display="'SEPULTURERO'!U6:U11" xr:uid="{4621BD8D-0018-40C2-823D-7B3516FC2FE4}"/>
    <hyperlink ref="E43" location="'SEPULTURERO'!V7:X13" display="'SEPULTURERO'!V7:X13" xr:uid="{A61755EE-FE4C-4E7B-8AF9-CCA9B6541755}"/>
    <hyperlink ref="E44" location="'SEPULTURERO'!U15" display="'SEPULTURERO'!U15" xr:uid="{9B461E4B-1FE7-4A08-9987-649BC9EADC8C}"/>
    <hyperlink ref="E45" location="'SEPULTURERO'!V15:X15" display="'SEPULTURERO'!V15:X15" xr:uid="{323DA0A2-EC69-4C37-BAFA-060B6290A6AB}"/>
    <hyperlink ref="E46" location="'SEPULTURERO'!U14:X14" display="'SEPULTURERO'!U14:X14" xr:uid="{EECA9189-C502-4DA1-8079-F2544C223277}"/>
    <hyperlink ref="E47" location="'SEPULTURERO'!U13" display="'SEPULTURERO'!U13" xr:uid="{A94F7AD4-6B2A-4CE3-AA98-0031276C26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B0CE-ACC0-42FE-B353-0F7BC23639C6}">
  <dimension ref="B1:H22"/>
  <sheetViews>
    <sheetView zoomScale="68" zoomScaleNormal="68" workbookViewId="0">
      <selection activeCell="C19" sqref="C19"/>
    </sheetView>
  </sheetViews>
  <sheetFormatPr baseColWidth="10" defaultColWidth="11.42578125" defaultRowHeight="15"/>
  <cols>
    <col min="1" max="1" width="5" style="1" customWidth="1"/>
    <col min="2" max="2" width="22" style="1" bestFit="1" customWidth="1"/>
    <col min="3" max="3" width="22" style="1" customWidth="1"/>
    <col min="4" max="4" width="24.28515625" style="1" customWidth="1"/>
    <col min="5" max="5" width="32.140625" style="1" customWidth="1"/>
    <col min="6" max="6" width="22.28515625" style="1" customWidth="1"/>
    <col min="7" max="7" width="29.140625" style="1" customWidth="1"/>
    <col min="8" max="8" width="24.85546875" style="1" customWidth="1"/>
    <col min="9" max="16384" width="11.42578125" style="1"/>
  </cols>
  <sheetData>
    <row r="1" spans="2:8" ht="48" customHeight="1" thickBot="1">
      <c r="B1" s="229" t="s">
        <v>24</v>
      </c>
      <c r="C1" s="230"/>
      <c r="D1" s="230"/>
      <c r="E1" s="230"/>
      <c r="F1" s="230"/>
      <c r="G1" s="230"/>
      <c r="H1" s="231"/>
    </row>
    <row r="2" spans="2:8" ht="56.25" customHeight="1" thickBot="1">
      <c r="B2" s="30" t="s">
        <v>25</v>
      </c>
      <c r="C2" s="31" t="s">
        <v>26</v>
      </c>
      <c r="D2" s="31" t="s">
        <v>27</v>
      </c>
      <c r="E2" s="31" t="s">
        <v>28</v>
      </c>
      <c r="F2" s="31" t="s">
        <v>29</v>
      </c>
      <c r="G2" s="31" t="s">
        <v>30</v>
      </c>
      <c r="H2" s="32" t="s">
        <v>31</v>
      </c>
    </row>
    <row r="3" spans="2:8" s="27" customFormat="1" ht="68.25" customHeight="1">
      <c r="B3" s="232" t="s">
        <v>32</v>
      </c>
      <c r="C3" s="33" t="s">
        <v>33</v>
      </c>
      <c r="D3" s="33" t="s">
        <v>34</v>
      </c>
      <c r="E3" s="34" t="s">
        <v>35</v>
      </c>
      <c r="F3" s="33" t="s">
        <v>36</v>
      </c>
      <c r="G3" s="33" t="s">
        <v>37</v>
      </c>
      <c r="H3" s="234" t="s">
        <v>38</v>
      </c>
    </row>
    <row r="4" spans="2:8" s="27" customFormat="1" ht="144">
      <c r="B4" s="233"/>
      <c r="C4" s="28" t="s">
        <v>39</v>
      </c>
      <c r="D4" s="28" t="s">
        <v>40</v>
      </c>
      <c r="E4" s="29" t="s">
        <v>41</v>
      </c>
      <c r="F4" s="28" t="s">
        <v>42</v>
      </c>
      <c r="G4" s="28" t="s">
        <v>43</v>
      </c>
      <c r="H4" s="235"/>
    </row>
    <row r="5" spans="2:8" s="27" customFormat="1" ht="59.25" customHeight="1">
      <c r="B5" s="236" t="s">
        <v>44</v>
      </c>
      <c r="C5" s="198" t="s">
        <v>45</v>
      </c>
      <c r="D5" s="237" t="s">
        <v>46</v>
      </c>
      <c r="E5" s="238" t="s">
        <v>47</v>
      </c>
      <c r="F5" s="237" t="s">
        <v>48</v>
      </c>
      <c r="G5" s="198" t="s">
        <v>49</v>
      </c>
      <c r="H5" s="239" t="s">
        <v>50</v>
      </c>
    </row>
    <row r="6" spans="2:8" s="27" customFormat="1" ht="111.75" customHeight="1">
      <c r="B6" s="236"/>
      <c r="C6" s="28" t="s">
        <v>51</v>
      </c>
      <c r="D6" s="237"/>
      <c r="E6" s="238"/>
      <c r="F6" s="237"/>
      <c r="G6" s="28" t="s">
        <v>52</v>
      </c>
      <c r="H6" s="239"/>
    </row>
    <row r="7" spans="2:8" s="27" customFormat="1" ht="18.75">
      <c r="B7" s="236" t="s">
        <v>53</v>
      </c>
      <c r="C7" s="237" t="s">
        <v>54</v>
      </c>
      <c r="D7" s="237" t="s">
        <v>55</v>
      </c>
      <c r="E7" s="238" t="s">
        <v>56</v>
      </c>
      <c r="F7" s="237" t="s">
        <v>57</v>
      </c>
      <c r="G7" s="198" t="s">
        <v>58</v>
      </c>
      <c r="H7" s="239" t="s">
        <v>59</v>
      </c>
    </row>
    <row r="8" spans="2:8" s="27" customFormat="1" ht="54">
      <c r="B8" s="236"/>
      <c r="C8" s="237"/>
      <c r="D8" s="237"/>
      <c r="E8" s="238"/>
      <c r="F8" s="237"/>
      <c r="G8" s="28" t="s">
        <v>60</v>
      </c>
      <c r="H8" s="239"/>
    </row>
    <row r="9" spans="2:8" s="27" customFormat="1" ht="36">
      <c r="B9" s="236"/>
      <c r="C9" s="237"/>
      <c r="D9" s="237"/>
      <c r="E9" s="238"/>
      <c r="F9" s="237"/>
      <c r="G9" s="198" t="s">
        <v>61</v>
      </c>
      <c r="H9" s="239"/>
    </row>
    <row r="10" spans="2:8" s="27" customFormat="1" ht="54">
      <c r="B10" s="236"/>
      <c r="C10" s="237"/>
      <c r="D10" s="237" t="s">
        <v>62</v>
      </c>
      <c r="E10" s="238"/>
      <c r="F10" s="237"/>
      <c r="G10" s="28" t="s">
        <v>63</v>
      </c>
      <c r="H10" s="239"/>
    </row>
    <row r="11" spans="2:8" s="27" customFormat="1" ht="54">
      <c r="B11" s="236"/>
      <c r="C11" s="237"/>
      <c r="D11" s="237"/>
      <c r="E11" s="238"/>
      <c r="F11" s="237"/>
      <c r="G11" s="198" t="s">
        <v>64</v>
      </c>
      <c r="H11" s="239"/>
    </row>
    <row r="12" spans="2:8" s="27" customFormat="1" ht="69.75" customHeight="1">
      <c r="B12" s="236" t="s">
        <v>65</v>
      </c>
      <c r="C12" s="198" t="s">
        <v>66</v>
      </c>
      <c r="D12" s="237" t="s">
        <v>67</v>
      </c>
      <c r="E12" s="238" t="s">
        <v>68</v>
      </c>
      <c r="F12" s="237" t="s">
        <v>69</v>
      </c>
      <c r="G12" s="198" t="s">
        <v>70</v>
      </c>
      <c r="H12" s="239" t="s">
        <v>71</v>
      </c>
    </row>
    <row r="13" spans="2:8" s="27" customFormat="1" ht="36">
      <c r="B13" s="236"/>
      <c r="C13" s="28" t="s">
        <v>72</v>
      </c>
      <c r="D13" s="237"/>
      <c r="E13" s="238"/>
      <c r="F13" s="237"/>
      <c r="G13" s="198" t="s">
        <v>73</v>
      </c>
      <c r="H13" s="239"/>
    </row>
    <row r="14" spans="2:8" s="27" customFormat="1" ht="79.5" customHeight="1">
      <c r="B14" s="236" t="s">
        <v>74</v>
      </c>
      <c r="C14" s="198" t="s">
        <v>75</v>
      </c>
      <c r="D14" s="198" t="s">
        <v>76</v>
      </c>
      <c r="E14" s="199" t="s">
        <v>77</v>
      </c>
      <c r="F14" s="237"/>
      <c r="G14" s="237" t="s">
        <v>78</v>
      </c>
      <c r="H14" s="239" t="s">
        <v>79</v>
      </c>
    </row>
    <row r="15" spans="2:8" s="27" customFormat="1" ht="162">
      <c r="B15" s="236"/>
      <c r="C15" s="28" t="s">
        <v>80</v>
      </c>
      <c r="D15" s="28" t="s">
        <v>81</v>
      </c>
      <c r="E15" s="29" t="s">
        <v>82</v>
      </c>
      <c r="F15" s="237"/>
      <c r="G15" s="237"/>
      <c r="H15" s="239"/>
    </row>
    <row r="16" spans="2:8" s="27" customFormat="1" ht="36">
      <c r="B16" s="236" t="s">
        <v>83</v>
      </c>
      <c r="C16" s="198" t="s">
        <v>84</v>
      </c>
      <c r="D16" s="237" t="s">
        <v>85</v>
      </c>
      <c r="E16" s="199" t="s">
        <v>86</v>
      </c>
      <c r="F16" s="237"/>
      <c r="G16" s="198" t="s">
        <v>87</v>
      </c>
      <c r="H16" s="200" t="s">
        <v>88</v>
      </c>
    </row>
    <row r="17" spans="2:8" s="27" customFormat="1" ht="72">
      <c r="B17" s="236"/>
      <c r="C17" s="28" t="s">
        <v>89</v>
      </c>
      <c r="D17" s="237"/>
      <c r="E17" s="29" t="s">
        <v>90</v>
      </c>
      <c r="F17" s="237"/>
      <c r="G17" s="28" t="s">
        <v>91</v>
      </c>
      <c r="H17" s="35" t="s">
        <v>92</v>
      </c>
    </row>
    <row r="18" spans="2:8" s="27" customFormat="1" ht="36">
      <c r="B18" s="236" t="s">
        <v>93</v>
      </c>
      <c r="C18" s="198" t="s">
        <v>94</v>
      </c>
      <c r="D18" s="237"/>
      <c r="E18" s="238"/>
      <c r="F18" s="237"/>
      <c r="G18" s="237" t="s">
        <v>95</v>
      </c>
      <c r="H18" s="239"/>
    </row>
    <row r="19" spans="2:8" s="27" customFormat="1" ht="90">
      <c r="B19" s="236"/>
      <c r="C19" s="28" t="s">
        <v>96</v>
      </c>
      <c r="D19" s="237"/>
      <c r="E19" s="238"/>
      <c r="F19" s="237"/>
      <c r="G19" s="237"/>
      <c r="H19" s="239"/>
    </row>
    <row r="20" spans="2:8" s="27" customFormat="1" ht="79.5" customHeight="1" thickBot="1">
      <c r="B20" s="36" t="s">
        <v>97</v>
      </c>
      <c r="C20" s="37"/>
      <c r="D20" s="37"/>
      <c r="E20" s="38"/>
      <c r="F20" s="37"/>
      <c r="G20" s="37" t="s">
        <v>98</v>
      </c>
      <c r="H20" s="39"/>
    </row>
    <row r="21" spans="2:8" s="27" customFormat="1" ht="78" customHeight="1" thickBot="1">
      <c r="B21" s="240" t="s">
        <v>99</v>
      </c>
      <c r="C21" s="241"/>
      <c r="D21" s="241"/>
      <c r="E21" s="241"/>
      <c r="F21" s="241"/>
      <c r="G21" s="241"/>
      <c r="H21" s="242"/>
    </row>
    <row r="22" spans="2:8" s="27" customFormat="1" ht="18.75"/>
  </sheetData>
  <mergeCells count="34">
    <mergeCell ref="D18:D19"/>
    <mergeCell ref="E18:E19"/>
    <mergeCell ref="F18:F19"/>
    <mergeCell ref="G18:G19"/>
    <mergeCell ref="B21:H21"/>
    <mergeCell ref="H18:H19"/>
    <mergeCell ref="B18:B19"/>
    <mergeCell ref="B14:B15"/>
    <mergeCell ref="F14:F15"/>
    <mergeCell ref="G14:G15"/>
    <mergeCell ref="H14:H15"/>
    <mergeCell ref="B16:B17"/>
    <mergeCell ref="D16:D17"/>
    <mergeCell ref="F16:F17"/>
    <mergeCell ref="B12:B13"/>
    <mergeCell ref="D12:D13"/>
    <mergeCell ref="E12:E13"/>
    <mergeCell ref="F12:F13"/>
    <mergeCell ref="H12:H13"/>
    <mergeCell ref="B7:B11"/>
    <mergeCell ref="C7:C11"/>
    <mergeCell ref="E7:E11"/>
    <mergeCell ref="F7:F11"/>
    <mergeCell ref="H7:H11"/>
    <mergeCell ref="D7:D9"/>
    <mergeCell ref="D10:D11"/>
    <mergeCell ref="B1:H1"/>
    <mergeCell ref="B3:B4"/>
    <mergeCell ref="H3:H4"/>
    <mergeCell ref="B5:B6"/>
    <mergeCell ref="D5:D6"/>
    <mergeCell ref="E5:E6"/>
    <mergeCell ref="F5:F6"/>
    <mergeCell ref="H5:H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D59A-2AE7-4D76-BAD5-7A8306ACB32E}">
  <sheetPr>
    <tabColor theme="8" tint="0.39997558519241921"/>
  </sheetPr>
  <dimension ref="A2:J34"/>
  <sheetViews>
    <sheetView zoomScaleNormal="100" workbookViewId="0">
      <selection activeCell="C47" sqref="C47"/>
    </sheetView>
  </sheetViews>
  <sheetFormatPr baseColWidth="10" defaultColWidth="11.42578125" defaultRowHeight="15"/>
  <cols>
    <col min="1" max="1" width="13.85546875" style="40" customWidth="1"/>
    <col min="2" max="2" width="14" style="40" customWidth="1"/>
    <col min="3" max="3" width="46.140625" style="40" customWidth="1"/>
    <col min="4" max="4" width="11.42578125" style="40"/>
    <col min="5" max="5" width="15.42578125" style="41" customWidth="1"/>
    <col min="6" max="6" width="7.7109375" style="40" customWidth="1"/>
    <col min="7" max="7" width="11.140625" style="40" customWidth="1"/>
    <col min="8" max="8" width="12.42578125" style="40" customWidth="1"/>
    <col min="9" max="9" width="10.42578125" style="40" customWidth="1"/>
    <col min="10" max="10" width="11.140625" style="40" customWidth="1"/>
    <col min="11" max="16384" width="11.42578125" style="1"/>
  </cols>
  <sheetData>
    <row r="2" spans="1:10" ht="30.75" customHeight="1" thickBot="1">
      <c r="B2" s="243" t="s">
        <v>100</v>
      </c>
      <c r="C2" s="243"/>
    </row>
    <row r="3" spans="1:10" ht="21" customHeight="1" thickBot="1">
      <c r="A3" s="42" t="s">
        <v>101</v>
      </c>
      <c r="B3" s="43" t="s">
        <v>102</v>
      </c>
      <c r="C3" s="43" t="s">
        <v>103</v>
      </c>
    </row>
    <row r="4" spans="1:10" ht="62.25" customHeight="1" thickBot="1">
      <c r="A4" s="202" t="s">
        <v>104</v>
      </c>
      <c r="B4" s="44">
        <v>10</v>
      </c>
      <c r="C4" s="45" t="s">
        <v>105</v>
      </c>
      <c r="E4" s="278" t="s">
        <v>106</v>
      </c>
      <c r="F4" s="279"/>
      <c r="G4" s="263" t="s">
        <v>107</v>
      </c>
      <c r="H4" s="264"/>
      <c r="I4" s="264"/>
      <c r="J4" s="265"/>
    </row>
    <row r="5" spans="1:10" ht="42" customHeight="1" thickBot="1">
      <c r="A5" s="202" t="s">
        <v>108</v>
      </c>
      <c r="B5" s="44">
        <v>6</v>
      </c>
      <c r="C5" s="45" t="s">
        <v>109</v>
      </c>
      <c r="E5" s="280"/>
      <c r="F5" s="281"/>
      <c r="G5" s="46">
        <v>4</v>
      </c>
      <c r="H5" s="46">
        <v>3</v>
      </c>
      <c r="I5" s="46">
        <v>2</v>
      </c>
      <c r="J5" s="46">
        <v>1</v>
      </c>
    </row>
    <row r="6" spans="1:10" ht="64.5" customHeight="1" thickBot="1">
      <c r="A6" s="202" t="s">
        <v>110</v>
      </c>
      <c r="B6" s="44">
        <v>2</v>
      </c>
      <c r="C6" s="45" t="s">
        <v>111</v>
      </c>
      <c r="E6" s="257" t="s">
        <v>112</v>
      </c>
      <c r="F6" s="46">
        <v>10</v>
      </c>
      <c r="G6" s="47" t="s">
        <v>113</v>
      </c>
      <c r="H6" s="47" t="s">
        <v>114</v>
      </c>
      <c r="I6" s="48" t="s">
        <v>115</v>
      </c>
      <c r="J6" s="48" t="s">
        <v>116</v>
      </c>
    </row>
    <row r="7" spans="1:10" ht="34.5" thickBot="1">
      <c r="A7" s="276" t="s">
        <v>117</v>
      </c>
      <c r="B7" s="276" t="s">
        <v>118</v>
      </c>
      <c r="C7" s="49" t="s">
        <v>119</v>
      </c>
      <c r="E7" s="266"/>
      <c r="F7" s="46">
        <v>6</v>
      </c>
      <c r="G7" s="47" t="s">
        <v>120</v>
      </c>
      <c r="H7" s="48" t="s">
        <v>121</v>
      </c>
      <c r="I7" s="48" t="s">
        <v>122</v>
      </c>
      <c r="J7" s="50" t="s">
        <v>123</v>
      </c>
    </row>
    <row r="8" spans="1:10" ht="39.75" customHeight="1" thickBot="1">
      <c r="A8" s="277"/>
      <c r="B8" s="277"/>
      <c r="C8" s="51" t="s">
        <v>124</v>
      </c>
      <c r="E8" s="258"/>
      <c r="F8" s="46">
        <v>2</v>
      </c>
      <c r="G8" s="50" t="s">
        <v>125</v>
      </c>
      <c r="H8" s="50" t="s">
        <v>123</v>
      </c>
      <c r="I8" s="52" t="s">
        <v>126</v>
      </c>
      <c r="J8" s="52" t="s">
        <v>127</v>
      </c>
    </row>
    <row r="10" spans="1:10" ht="30" customHeight="1" thickBot="1">
      <c r="B10" s="243" t="s">
        <v>128</v>
      </c>
      <c r="C10" s="243"/>
    </row>
    <row r="11" spans="1:10" ht="23.25" thickBot="1">
      <c r="A11" s="53" t="s">
        <v>129</v>
      </c>
      <c r="B11" s="204" t="s">
        <v>130</v>
      </c>
      <c r="C11" s="54" t="s">
        <v>103</v>
      </c>
      <c r="E11" s="270" t="s">
        <v>131</v>
      </c>
      <c r="F11" s="271"/>
      <c r="G11" s="267" t="s">
        <v>132</v>
      </c>
      <c r="H11" s="268"/>
      <c r="I11" s="268"/>
      <c r="J11" s="269"/>
    </row>
    <row r="12" spans="1:10" ht="48.75" customHeight="1" thickBot="1">
      <c r="A12" s="201" t="s">
        <v>133</v>
      </c>
      <c r="B12" s="203">
        <v>4</v>
      </c>
      <c r="C12" s="52" t="s">
        <v>134</v>
      </c>
      <c r="E12" s="272"/>
      <c r="F12" s="273"/>
      <c r="G12" s="55" t="s">
        <v>135</v>
      </c>
      <c r="H12" s="56" t="s">
        <v>136</v>
      </c>
      <c r="I12" s="55" t="s">
        <v>137</v>
      </c>
      <c r="J12" s="57" t="s">
        <v>138</v>
      </c>
    </row>
    <row r="13" spans="1:10" ht="23.25" thickBot="1">
      <c r="A13" s="201" t="s">
        <v>139</v>
      </c>
      <c r="B13" s="203">
        <v>3</v>
      </c>
      <c r="C13" s="52" t="s">
        <v>140</v>
      </c>
      <c r="E13" s="244" t="s">
        <v>141</v>
      </c>
      <c r="F13" s="244">
        <v>100</v>
      </c>
      <c r="G13" s="58" t="s">
        <v>142</v>
      </c>
      <c r="H13" s="59" t="s">
        <v>142</v>
      </c>
      <c r="I13" s="60" t="s">
        <v>142</v>
      </c>
      <c r="J13" s="61" t="s">
        <v>143</v>
      </c>
    </row>
    <row r="14" spans="1:10" ht="45" customHeight="1" thickBot="1">
      <c r="A14" s="201" t="s">
        <v>144</v>
      </c>
      <c r="B14" s="203">
        <v>2</v>
      </c>
      <c r="C14" s="52" t="s">
        <v>145</v>
      </c>
      <c r="E14" s="245"/>
      <c r="F14" s="245"/>
      <c r="G14" s="62" t="s">
        <v>146</v>
      </c>
      <c r="H14" s="63" t="s">
        <v>147</v>
      </c>
      <c r="I14" s="64" t="s">
        <v>148</v>
      </c>
      <c r="J14" s="65" t="s">
        <v>149</v>
      </c>
    </row>
    <row r="15" spans="1:10" ht="32.25" customHeight="1" thickBot="1">
      <c r="A15" s="201" t="s">
        <v>150</v>
      </c>
      <c r="B15" s="203">
        <v>1</v>
      </c>
      <c r="C15" s="52" t="s">
        <v>151</v>
      </c>
      <c r="E15" s="245"/>
      <c r="F15" s="244">
        <v>60</v>
      </c>
      <c r="G15" s="58" t="s">
        <v>142</v>
      </c>
      <c r="H15" s="59" t="s">
        <v>142</v>
      </c>
      <c r="I15" s="66" t="s">
        <v>143</v>
      </c>
      <c r="J15" s="67" t="s">
        <v>152</v>
      </c>
    </row>
    <row r="16" spans="1:10" ht="24" customHeight="1" thickBot="1">
      <c r="E16" s="245"/>
      <c r="F16" s="246"/>
      <c r="G16" s="62" t="s">
        <v>153</v>
      </c>
      <c r="H16" s="63" t="s">
        <v>154</v>
      </c>
      <c r="I16" s="68" t="s">
        <v>155</v>
      </c>
      <c r="J16" s="69" t="s">
        <v>156</v>
      </c>
    </row>
    <row r="17" spans="1:10" ht="15.75" thickBot="1">
      <c r="B17" s="243" t="s">
        <v>132</v>
      </c>
      <c r="C17" s="243"/>
      <c r="E17" s="245"/>
      <c r="F17" s="244">
        <v>25</v>
      </c>
      <c r="G17" s="70" t="s">
        <v>142</v>
      </c>
      <c r="H17" s="71" t="s">
        <v>143</v>
      </c>
      <c r="I17" s="72" t="s">
        <v>143</v>
      </c>
      <c r="J17" s="73" t="s">
        <v>157</v>
      </c>
    </row>
    <row r="18" spans="1:10" ht="25.5" customHeight="1" thickBot="1">
      <c r="A18" s="133" t="s">
        <v>106</v>
      </c>
      <c r="B18" s="134" t="s">
        <v>158</v>
      </c>
      <c r="C18" s="134" t="s">
        <v>159</v>
      </c>
      <c r="E18" s="245"/>
      <c r="F18" s="246"/>
      <c r="G18" s="70" t="s">
        <v>160</v>
      </c>
      <c r="H18" s="71" t="s">
        <v>161</v>
      </c>
      <c r="I18" s="72" t="s">
        <v>162</v>
      </c>
      <c r="J18" s="73" t="s">
        <v>163</v>
      </c>
    </row>
    <row r="19" spans="1:10" ht="30" customHeight="1">
      <c r="A19" s="274" t="s">
        <v>164</v>
      </c>
      <c r="B19" s="275" t="s">
        <v>165</v>
      </c>
      <c r="C19" s="131" t="s">
        <v>166</v>
      </c>
      <c r="E19" s="245"/>
      <c r="F19" s="245">
        <v>10</v>
      </c>
      <c r="G19" s="74" t="s">
        <v>143</v>
      </c>
      <c r="H19" s="67" t="s">
        <v>167</v>
      </c>
      <c r="I19" s="75" t="s">
        <v>157</v>
      </c>
      <c r="J19" s="76" t="s">
        <v>168</v>
      </c>
    </row>
    <row r="20" spans="1:10" ht="30.75" customHeight="1" thickBot="1">
      <c r="A20" s="259"/>
      <c r="B20" s="260"/>
      <c r="C20" s="132" t="s">
        <v>169</v>
      </c>
      <c r="E20" s="246"/>
      <c r="F20" s="246"/>
      <c r="G20" s="65" t="s">
        <v>170</v>
      </c>
      <c r="H20" s="69" t="s">
        <v>171</v>
      </c>
      <c r="I20" s="77" t="s">
        <v>172</v>
      </c>
      <c r="J20" s="78" t="s">
        <v>173</v>
      </c>
    </row>
    <row r="21" spans="1:10" ht="48.75" customHeight="1" thickBot="1">
      <c r="A21" s="259" t="s">
        <v>174</v>
      </c>
      <c r="B21" s="260" t="s">
        <v>175</v>
      </c>
      <c r="C21" s="132" t="s">
        <v>176</v>
      </c>
    </row>
    <row r="22" spans="1:10" ht="52.5" customHeight="1" thickBot="1">
      <c r="A22" s="259"/>
      <c r="B22" s="260"/>
      <c r="C22" s="132" t="s">
        <v>177</v>
      </c>
      <c r="E22" s="79" t="s">
        <v>178</v>
      </c>
      <c r="F22" s="80" t="s">
        <v>179</v>
      </c>
      <c r="G22" s="253" t="s">
        <v>180</v>
      </c>
      <c r="H22" s="254"/>
      <c r="I22" s="254"/>
      <c r="J22" s="255"/>
    </row>
    <row r="23" spans="1:10" ht="43.5" customHeight="1" thickBot="1">
      <c r="A23" s="259" t="s">
        <v>181</v>
      </c>
      <c r="B23" s="260" t="s">
        <v>182</v>
      </c>
      <c r="C23" s="132" t="s">
        <v>183</v>
      </c>
      <c r="E23" s="79" t="s">
        <v>184</v>
      </c>
      <c r="F23" s="81" t="s">
        <v>185</v>
      </c>
      <c r="G23" s="256" t="s">
        <v>186</v>
      </c>
      <c r="H23" s="248"/>
      <c r="I23" s="248"/>
      <c r="J23" s="249"/>
    </row>
    <row r="24" spans="1:10" ht="47.25" customHeight="1" thickBot="1">
      <c r="A24" s="259"/>
      <c r="B24" s="260"/>
      <c r="C24" s="132" t="s">
        <v>187</v>
      </c>
      <c r="E24" s="79" t="s">
        <v>188</v>
      </c>
      <c r="F24" s="81" t="s">
        <v>189</v>
      </c>
      <c r="G24" s="256" t="s">
        <v>190</v>
      </c>
      <c r="H24" s="248"/>
      <c r="I24" s="248"/>
      <c r="J24" s="249"/>
    </row>
    <row r="25" spans="1:10" ht="48" customHeight="1" thickBot="1">
      <c r="A25" s="259" t="s">
        <v>191</v>
      </c>
      <c r="B25" s="260" t="s">
        <v>192</v>
      </c>
      <c r="C25" s="132" t="s">
        <v>193</v>
      </c>
      <c r="E25" s="130" t="s">
        <v>194</v>
      </c>
      <c r="F25" s="129" t="s">
        <v>195</v>
      </c>
      <c r="G25" s="247" t="s">
        <v>196</v>
      </c>
      <c r="H25" s="248"/>
      <c r="I25" s="248"/>
      <c r="J25" s="249"/>
    </row>
    <row r="26" spans="1:10" ht="66.75" customHeight="1" thickBot="1">
      <c r="A26" s="261"/>
      <c r="B26" s="262"/>
      <c r="C26" s="135" t="s">
        <v>197</v>
      </c>
      <c r="E26" s="82" t="s">
        <v>198</v>
      </c>
      <c r="F26" s="83">
        <v>20</v>
      </c>
      <c r="G26" s="250" t="s">
        <v>199</v>
      </c>
      <c r="H26" s="251"/>
      <c r="I26" s="251"/>
      <c r="J26" s="252"/>
    </row>
    <row r="28" spans="1:10" ht="15.75" thickBot="1">
      <c r="B28" s="243" t="s">
        <v>141</v>
      </c>
      <c r="C28" s="243"/>
    </row>
    <row r="29" spans="1:10" ht="29.25" customHeight="1" thickBot="1">
      <c r="A29" s="257" t="s">
        <v>200</v>
      </c>
      <c r="B29" s="257" t="s">
        <v>201</v>
      </c>
      <c r="C29" s="54" t="s">
        <v>103</v>
      </c>
    </row>
    <row r="30" spans="1:10" ht="27" customHeight="1" thickBot="1">
      <c r="A30" s="258"/>
      <c r="B30" s="258"/>
      <c r="C30" s="46" t="s">
        <v>202</v>
      </c>
    </row>
    <row r="31" spans="1:10" ht="43.5" customHeight="1" thickBot="1">
      <c r="A31" s="201" t="s">
        <v>203</v>
      </c>
      <c r="B31" s="203">
        <v>100</v>
      </c>
      <c r="C31" s="136" t="s">
        <v>204</v>
      </c>
    </row>
    <row r="32" spans="1:10" ht="45" customHeight="1" thickBot="1">
      <c r="A32" s="201" t="s">
        <v>205</v>
      </c>
      <c r="B32" s="203">
        <v>60</v>
      </c>
      <c r="C32" s="136" t="s">
        <v>206</v>
      </c>
    </row>
    <row r="33" spans="1:3" ht="34.5" customHeight="1" thickBot="1">
      <c r="A33" s="201" t="s">
        <v>207</v>
      </c>
      <c r="B33" s="203">
        <v>25</v>
      </c>
      <c r="C33" s="136" t="s">
        <v>208</v>
      </c>
    </row>
    <row r="34" spans="1:3" ht="29.25" customHeight="1" thickBot="1">
      <c r="A34" s="201" t="s">
        <v>209</v>
      </c>
      <c r="B34" s="203">
        <v>10</v>
      </c>
      <c r="C34" s="136" t="s">
        <v>210</v>
      </c>
    </row>
  </sheetData>
  <mergeCells count="31">
    <mergeCell ref="A19:A20"/>
    <mergeCell ref="B19:B20"/>
    <mergeCell ref="A7:A8"/>
    <mergeCell ref="B7:B8"/>
    <mergeCell ref="E4:F5"/>
    <mergeCell ref="G4:J4"/>
    <mergeCell ref="E6:E8"/>
    <mergeCell ref="E13:E20"/>
    <mergeCell ref="G11:J11"/>
    <mergeCell ref="E11:F12"/>
    <mergeCell ref="F19:F20"/>
    <mergeCell ref="A29:A30"/>
    <mergeCell ref="B29:B30"/>
    <mergeCell ref="A21:A22"/>
    <mergeCell ref="B21:B22"/>
    <mergeCell ref="A23:A24"/>
    <mergeCell ref="B23:B24"/>
    <mergeCell ref="A25:A26"/>
    <mergeCell ref="B25:B26"/>
    <mergeCell ref="B28:C28"/>
    <mergeCell ref="G25:J25"/>
    <mergeCell ref="G26:J26"/>
    <mergeCell ref="G22:J22"/>
    <mergeCell ref="G23:J23"/>
    <mergeCell ref="G24:J24"/>
    <mergeCell ref="B2:C2"/>
    <mergeCell ref="B10:C10"/>
    <mergeCell ref="B17:C17"/>
    <mergeCell ref="F13:F14"/>
    <mergeCell ref="F15:F16"/>
    <mergeCell ref="F17:F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66E9B-2D7E-4EC9-A589-4DA181F615E8}">
  <sheetPr>
    <tabColor rgb="FF92D050"/>
  </sheetPr>
  <dimension ref="A1:IV63"/>
  <sheetViews>
    <sheetView zoomScale="93" zoomScaleNormal="93" workbookViewId="0">
      <selection activeCell="A33" sqref="A33"/>
    </sheetView>
  </sheetViews>
  <sheetFormatPr baseColWidth="10" defaultColWidth="9.140625" defaultRowHeight="15"/>
  <cols>
    <col min="1" max="1" width="20.85546875" style="8" customWidth="1"/>
    <col min="2" max="2" width="127.5703125" style="8" customWidth="1"/>
    <col min="3" max="3" width="146.7109375" style="8" customWidth="1"/>
    <col min="4" max="30" width="14.42578125" style="8" customWidth="1"/>
    <col min="31" max="256" width="11.42578125" customWidth="1"/>
  </cols>
  <sheetData>
    <row r="1" spans="1:256" ht="15.75" thickBot="1">
      <c r="A1" s="11" t="s">
        <v>211</v>
      </c>
      <c r="B1" s="12" t="s">
        <v>212</v>
      </c>
      <c r="C1" s="12" t="s">
        <v>213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9"/>
      <c r="AF1" s="9"/>
      <c r="AG1" s="9"/>
      <c r="AH1" s="9"/>
      <c r="AI1" s="9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>
      <c r="A2" s="286" t="s">
        <v>214</v>
      </c>
      <c r="B2" s="14" t="s">
        <v>215</v>
      </c>
      <c r="C2" s="14" t="s">
        <v>216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9"/>
      <c r="AF2" s="9"/>
      <c r="AG2" s="9"/>
      <c r="AH2" s="9"/>
      <c r="AI2" s="9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15.75" thickBot="1">
      <c r="A3" s="288"/>
      <c r="B3" s="15" t="s">
        <v>217</v>
      </c>
      <c r="C3" s="15" t="s">
        <v>218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9"/>
      <c r="AF3" s="9"/>
      <c r="AG3" s="9"/>
      <c r="AH3" s="9"/>
      <c r="AI3" s="9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>
      <c r="A4" s="286" t="s">
        <v>219</v>
      </c>
      <c r="B4" s="14" t="s">
        <v>220</v>
      </c>
      <c r="C4" s="14" t="s">
        <v>221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9"/>
      <c r="AF4" s="9"/>
      <c r="AG4" s="9"/>
      <c r="AH4" s="9"/>
      <c r="AI4" s="9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>
      <c r="A5" s="287"/>
      <c r="B5" s="16" t="s">
        <v>222</v>
      </c>
      <c r="C5" s="16" t="s">
        <v>223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9"/>
      <c r="AF5" s="9"/>
      <c r="AG5" s="9"/>
      <c r="AH5" s="9"/>
      <c r="AI5" s="9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>
      <c r="A6" s="287"/>
      <c r="B6" s="16" t="s">
        <v>224</v>
      </c>
      <c r="C6" s="16" t="s">
        <v>225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9"/>
      <c r="AF6" s="9"/>
      <c r="AG6" s="9"/>
      <c r="AH6" s="9"/>
      <c r="AI6" s="9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>
      <c r="A7" s="287"/>
      <c r="B7" s="16" t="s">
        <v>226</v>
      </c>
      <c r="C7" s="16" t="s">
        <v>227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9"/>
      <c r="AF7" s="9"/>
      <c r="AG7" s="9"/>
      <c r="AH7" s="9"/>
      <c r="AI7" s="9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  <row r="8" spans="1:256">
      <c r="A8" s="287"/>
      <c r="B8" s="16" t="s">
        <v>228</v>
      </c>
      <c r="C8" s="16" t="s">
        <v>229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9"/>
      <c r="AF8" s="9"/>
      <c r="AG8" s="9"/>
      <c r="AH8" s="9"/>
      <c r="AI8" s="9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>
      <c r="A9" s="287"/>
      <c r="B9" s="16" t="s">
        <v>230</v>
      </c>
      <c r="C9" s="16" t="s">
        <v>231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9"/>
      <c r="AF9" s="9"/>
      <c r="AG9" s="9"/>
      <c r="AH9" s="9"/>
      <c r="AI9" s="9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</row>
    <row r="10" spans="1:256" ht="15.75" thickBot="1">
      <c r="A10" s="288"/>
      <c r="B10" s="15" t="s">
        <v>232</v>
      </c>
      <c r="C10" s="15" t="s">
        <v>233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9"/>
      <c r="AF10" s="9"/>
      <c r="AG10" s="9"/>
      <c r="AH10" s="9"/>
      <c r="AI10" s="9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</row>
    <row r="11" spans="1:256">
      <c r="A11" s="286" t="s">
        <v>234</v>
      </c>
      <c r="B11" s="14" t="s">
        <v>235</v>
      </c>
      <c r="C11" s="14" t="s">
        <v>236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9"/>
      <c r="AF11" s="9"/>
      <c r="AG11" s="9"/>
      <c r="AH11" s="9"/>
      <c r="AI11" s="9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pans="1:256">
      <c r="A12" s="287"/>
      <c r="B12" s="16" t="s">
        <v>237</v>
      </c>
      <c r="C12" s="16" t="s">
        <v>238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9"/>
      <c r="AF12" s="9"/>
      <c r="AG12" s="9"/>
      <c r="AH12" s="9"/>
      <c r="AI12" s="9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pans="1:256">
      <c r="A13" s="287"/>
      <c r="B13" s="16" t="s">
        <v>239</v>
      </c>
      <c r="C13" s="16" t="s">
        <v>240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9"/>
      <c r="AF13" s="9"/>
      <c r="AG13" s="9"/>
      <c r="AH13" s="9"/>
      <c r="AI13" s="9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</row>
    <row r="14" spans="1:256">
      <c r="A14" s="287"/>
      <c r="B14" s="16" t="s">
        <v>241</v>
      </c>
      <c r="C14" s="16" t="s">
        <v>242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9"/>
      <c r="AF14" s="9"/>
      <c r="AG14" s="9"/>
      <c r="AH14" s="9"/>
      <c r="AI14" s="9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</row>
    <row r="15" spans="1:256">
      <c r="A15" s="287"/>
      <c r="B15" s="16" t="s">
        <v>243</v>
      </c>
      <c r="C15" s="16" t="s">
        <v>244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9"/>
      <c r="AF15" s="9"/>
      <c r="AG15" s="9"/>
      <c r="AH15" s="9"/>
      <c r="AI15" s="9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</row>
    <row r="16" spans="1:256" ht="15.75" thickBot="1">
      <c r="A16" s="288"/>
      <c r="B16" s="15" t="s">
        <v>245</v>
      </c>
      <c r="C16" s="15" t="s">
        <v>246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9"/>
      <c r="AF16" s="9"/>
      <c r="AG16" s="9"/>
      <c r="AH16" s="9"/>
      <c r="AI16" s="9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</row>
    <row r="17" spans="1:256">
      <c r="A17" s="286" t="s">
        <v>247</v>
      </c>
      <c r="B17" s="14" t="s">
        <v>248</v>
      </c>
      <c r="C17" s="14" t="s">
        <v>249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9"/>
      <c r="AF17" s="9"/>
      <c r="AG17" s="9"/>
      <c r="AH17" s="9"/>
      <c r="AI17" s="9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</row>
    <row r="18" spans="1:256">
      <c r="A18" s="287"/>
      <c r="B18" s="16" t="s">
        <v>250</v>
      </c>
      <c r="C18" s="16" t="s">
        <v>251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9"/>
      <c r="AF18" s="9"/>
      <c r="AG18" s="9"/>
      <c r="AH18" s="9"/>
      <c r="AI18" s="9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>
      <c r="A19" s="287"/>
      <c r="B19" s="16" t="s">
        <v>252</v>
      </c>
      <c r="C19" s="16" t="s">
        <v>253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9"/>
      <c r="AF19" s="9"/>
      <c r="AG19" s="9"/>
      <c r="AH19" s="9"/>
      <c r="AI19" s="9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</row>
    <row r="20" spans="1:256">
      <c r="A20" s="287"/>
      <c r="B20" s="16" t="s">
        <v>254</v>
      </c>
      <c r="C20" s="16" t="s">
        <v>255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9"/>
      <c r="AF20" s="9"/>
      <c r="AG20" s="9"/>
      <c r="AH20" s="9"/>
      <c r="AI20" s="9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</row>
    <row r="21" spans="1:256">
      <c r="A21" s="287"/>
      <c r="B21" s="16" t="s">
        <v>256</v>
      </c>
      <c r="C21" s="16" t="s">
        <v>257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9"/>
      <c r="AF21" s="9"/>
      <c r="AG21" s="9"/>
      <c r="AH21" s="9"/>
      <c r="AI21" s="9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ht="15.75" thickBot="1">
      <c r="A22" s="288"/>
      <c r="B22" s="15" t="s">
        <v>258</v>
      </c>
      <c r="C22" s="15" t="s">
        <v>259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9"/>
      <c r="AF22" s="9"/>
      <c r="AG22" s="9"/>
      <c r="AH22" s="9"/>
      <c r="AI22" s="9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>
      <c r="A23" s="286" t="s">
        <v>260</v>
      </c>
      <c r="B23" s="14" t="s">
        <v>261</v>
      </c>
      <c r="C23" s="14" t="s">
        <v>262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9"/>
      <c r="AF23" s="9"/>
      <c r="AG23" s="9"/>
      <c r="AH23" s="9"/>
      <c r="AI23" s="9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>
      <c r="A24" s="287"/>
      <c r="B24" s="16" t="s">
        <v>263</v>
      </c>
      <c r="C24" s="16" t="s">
        <v>264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9"/>
      <c r="AF24" s="9"/>
      <c r="AG24" s="9"/>
      <c r="AH24" s="9"/>
      <c r="AI24" s="9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pans="1:256">
      <c r="A25" s="287"/>
      <c r="B25" s="16" t="s">
        <v>265</v>
      </c>
      <c r="C25" s="16" t="s">
        <v>266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9"/>
      <c r="AF25" s="9"/>
      <c r="AG25" s="9"/>
      <c r="AH25" s="9"/>
      <c r="AI25" s="9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pans="1:256" ht="15.75" thickBot="1">
      <c r="A26" s="288"/>
      <c r="B26" s="15" t="s">
        <v>267</v>
      </c>
      <c r="C26" s="15" t="s">
        <v>268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9"/>
      <c r="AF26" s="9"/>
      <c r="AG26" s="9"/>
      <c r="AH26" s="9"/>
      <c r="AI26" s="9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>
      <c r="A27" s="286" t="s">
        <v>269</v>
      </c>
      <c r="B27" s="14" t="s">
        <v>270</v>
      </c>
      <c r="C27" s="14" t="s">
        <v>271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9"/>
      <c r="AF27" s="9"/>
      <c r="AG27" s="9"/>
      <c r="AH27" s="9"/>
      <c r="AI27" s="9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>
      <c r="A28" s="287"/>
      <c r="B28" s="16" t="s">
        <v>272</v>
      </c>
      <c r="C28" s="16" t="s">
        <v>273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9"/>
      <c r="AF28" s="9"/>
      <c r="AG28" s="9"/>
      <c r="AH28" s="9"/>
      <c r="AI28" s="9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>
      <c r="A29" s="287"/>
      <c r="B29" s="16" t="s">
        <v>274</v>
      </c>
      <c r="C29" s="16" t="s">
        <v>275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9"/>
      <c r="AF29" s="9"/>
      <c r="AG29" s="9"/>
      <c r="AH29" s="9"/>
      <c r="AI29" s="9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>
      <c r="A30" s="287"/>
      <c r="B30" s="16" t="s">
        <v>276</v>
      </c>
      <c r="C30" s="16" t="s">
        <v>277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9"/>
      <c r="AF30" s="9"/>
      <c r="AG30" s="9"/>
      <c r="AH30" s="9"/>
      <c r="AI30" s="9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>
      <c r="A31" s="287"/>
      <c r="B31" s="16" t="s">
        <v>278</v>
      </c>
      <c r="C31" s="16" t="s">
        <v>279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9"/>
      <c r="AF31" s="9"/>
      <c r="AG31" s="9"/>
      <c r="AH31" s="9"/>
      <c r="AI31" s="9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ht="15.75" thickBot="1">
      <c r="A32" s="288"/>
      <c r="B32" s="15" t="s">
        <v>280</v>
      </c>
      <c r="C32" s="15" t="s">
        <v>281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9"/>
      <c r="AF32" s="9"/>
      <c r="AG32" s="9"/>
      <c r="AH32" s="9"/>
      <c r="AI32" s="9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</row>
    <row r="33" spans="1:256" ht="15.75" thickBot="1">
      <c r="A33" s="205" t="s">
        <v>282</v>
      </c>
      <c r="B33" s="26" t="s">
        <v>283</v>
      </c>
      <c r="C33" s="26" t="s">
        <v>284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9"/>
      <c r="AF33" s="9"/>
      <c r="AG33" s="9"/>
      <c r="AH33" s="9"/>
      <c r="AI33" s="9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>
      <c r="A34" s="282" t="s">
        <v>285</v>
      </c>
      <c r="B34" s="85" t="s">
        <v>286</v>
      </c>
      <c r="C34" s="86" t="s">
        <v>287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9"/>
      <c r="AF34" s="9"/>
      <c r="AG34" s="9"/>
      <c r="AH34" s="9"/>
      <c r="AI34" s="9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>
      <c r="A35" s="283"/>
      <c r="B35" s="87" t="s">
        <v>288</v>
      </c>
      <c r="C35" s="88" t="s">
        <v>289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9"/>
      <c r="AF35" s="9"/>
      <c r="AG35" s="9"/>
      <c r="AH35" s="9"/>
      <c r="AI35" s="9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>
      <c r="A36" s="283"/>
      <c r="B36" s="87" t="s">
        <v>290</v>
      </c>
      <c r="C36" s="88" t="s">
        <v>291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9"/>
      <c r="AF36" s="9"/>
      <c r="AG36" s="9"/>
      <c r="AH36" s="9"/>
      <c r="AI36" s="9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>
      <c r="A37" s="284"/>
      <c r="B37" s="87" t="s">
        <v>292</v>
      </c>
      <c r="C37" s="88" t="s">
        <v>291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9"/>
      <c r="AF37" s="9"/>
      <c r="AG37" s="9"/>
      <c r="AH37" s="9"/>
      <c r="AI37" s="9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ht="15.75" thickBot="1">
      <c r="A38" s="285"/>
      <c r="B38" s="89" t="s">
        <v>293</v>
      </c>
      <c r="C38" s="90" t="s">
        <v>294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9"/>
      <c r="AF38" s="9"/>
      <c r="AG38" s="9"/>
      <c r="AH38" s="9"/>
      <c r="AI38" s="9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>
      <c r="A39" s="286" t="s">
        <v>295</v>
      </c>
      <c r="B39" s="14" t="s">
        <v>296</v>
      </c>
      <c r="C39" s="14" t="s">
        <v>297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9"/>
      <c r="AF39" s="9"/>
      <c r="AG39" s="9"/>
      <c r="AH39" s="9"/>
      <c r="AI39" s="9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>
      <c r="A40" s="287"/>
      <c r="B40" s="16" t="s">
        <v>298</v>
      </c>
      <c r="C40" s="16" t="s">
        <v>299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9"/>
      <c r="AF40" s="9"/>
      <c r="AG40" s="9"/>
      <c r="AH40" s="9"/>
      <c r="AI40" s="9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>
      <c r="A41" s="287"/>
      <c r="B41" s="16" t="s">
        <v>300</v>
      </c>
      <c r="C41" s="16" t="s">
        <v>301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9"/>
      <c r="AF41" s="9"/>
      <c r="AG41" s="9"/>
      <c r="AH41" s="9"/>
      <c r="AI41" s="9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pans="1:256" ht="15.75" thickBot="1">
      <c r="A42" s="289"/>
      <c r="B42" s="17" t="s">
        <v>302</v>
      </c>
      <c r="C42" s="17" t="s">
        <v>303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9"/>
      <c r="AF42" s="9"/>
      <c r="AG42" s="9"/>
      <c r="AH42" s="9"/>
      <c r="AI42" s="9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</row>
    <row r="43" spans="1:256">
      <c r="A43" s="290" t="s">
        <v>304</v>
      </c>
      <c r="B43" s="18" t="s">
        <v>305</v>
      </c>
      <c r="C43" s="19" t="s">
        <v>306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9"/>
      <c r="AF43" s="9"/>
      <c r="AG43" s="9"/>
      <c r="AH43" s="9"/>
      <c r="AI43" s="9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pans="1:256">
      <c r="A44" s="291"/>
      <c r="B44" s="20" t="s">
        <v>307</v>
      </c>
      <c r="C44" s="21" t="s">
        <v>308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9"/>
      <c r="AF44" s="9"/>
      <c r="AG44" s="9"/>
      <c r="AH44" s="9"/>
      <c r="AI44" s="9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</row>
    <row r="45" spans="1:256">
      <c r="A45" s="291"/>
      <c r="B45" s="20" t="s">
        <v>309</v>
      </c>
      <c r="C45" s="21" t="s">
        <v>310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9"/>
      <c r="AF45" s="9"/>
      <c r="AG45" s="9"/>
      <c r="AH45" s="9"/>
      <c r="AI45" s="9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pans="1:256">
      <c r="A46" s="291"/>
      <c r="B46" s="20" t="s">
        <v>311</v>
      </c>
      <c r="C46" s="21" t="s">
        <v>312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9"/>
      <c r="AF46" s="9"/>
      <c r="AG46" s="9"/>
      <c r="AH46" s="9"/>
      <c r="AI46" s="9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</row>
    <row r="47" spans="1:256">
      <c r="A47" s="291"/>
      <c r="B47" s="20" t="s">
        <v>313</v>
      </c>
      <c r="C47" s="21" t="s">
        <v>314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9"/>
      <c r="AF47" s="9"/>
      <c r="AG47" s="9"/>
      <c r="AH47" s="9"/>
      <c r="AI47" s="9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</row>
    <row r="48" spans="1:256">
      <c r="A48" s="291"/>
      <c r="B48" s="20" t="s">
        <v>315</v>
      </c>
      <c r="C48" s="21" t="s">
        <v>316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9"/>
      <c r="AF48" s="9"/>
      <c r="AG48" s="9"/>
      <c r="AH48" s="9"/>
      <c r="AI48" s="9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</row>
    <row r="49" spans="1:256">
      <c r="A49" s="291"/>
      <c r="B49" s="20" t="s">
        <v>317</v>
      </c>
      <c r="C49" s="21" t="s">
        <v>318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9"/>
      <c r="AF49" s="9"/>
      <c r="AG49" s="9"/>
      <c r="AH49" s="9"/>
      <c r="AI49" s="9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</row>
    <row r="50" spans="1:256" ht="15.75" thickBot="1">
      <c r="A50" s="291"/>
      <c r="B50" s="22" t="s">
        <v>319</v>
      </c>
      <c r="C50" s="23" t="s">
        <v>320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9"/>
      <c r="AF50" s="9"/>
      <c r="AG50" s="9"/>
      <c r="AH50" s="9"/>
      <c r="AI50" s="9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</row>
    <row r="51" spans="1:256">
      <c r="A51" s="292" t="s">
        <v>321</v>
      </c>
      <c r="B51" s="19" t="s">
        <v>322</v>
      </c>
      <c r="C51" s="19" t="s">
        <v>323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9"/>
      <c r="AF51" s="9"/>
      <c r="AG51" s="9"/>
      <c r="AH51" s="9"/>
      <c r="AI51" s="9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</row>
    <row r="52" spans="1:256">
      <c r="A52" s="293"/>
      <c r="B52" s="21" t="s">
        <v>324</v>
      </c>
      <c r="C52" s="21" t="s">
        <v>325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9"/>
      <c r="AF52" s="9"/>
      <c r="AG52" s="9"/>
      <c r="AH52" s="9"/>
      <c r="AI52" s="9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</row>
    <row r="53" spans="1:256">
      <c r="A53" s="293"/>
      <c r="B53" s="21" t="s">
        <v>326</v>
      </c>
      <c r="C53" s="21" t="s">
        <v>327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9"/>
      <c r="AF53" s="9"/>
      <c r="AG53" s="9"/>
      <c r="AH53" s="9"/>
      <c r="AI53" s="9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</row>
    <row r="54" spans="1:256" ht="15.75" thickBot="1">
      <c r="A54" s="294"/>
      <c r="B54" s="23" t="s">
        <v>328</v>
      </c>
      <c r="C54" s="23" t="s">
        <v>329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9"/>
      <c r="AF54" s="9"/>
      <c r="AG54" s="9"/>
      <c r="AH54" s="9"/>
      <c r="AI54" s="9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</row>
    <row r="55" spans="1:256" ht="24" customHeight="1" thickBot="1">
      <c r="A55" s="24" t="s">
        <v>330</v>
      </c>
      <c r="B55" s="25" t="s">
        <v>331</v>
      </c>
      <c r="C55" s="25" t="s">
        <v>332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9"/>
      <c r="AF55" s="9"/>
      <c r="AG55" s="9"/>
      <c r="AH55" s="9"/>
      <c r="AI55" s="9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</row>
    <row r="56" spans="1:256" ht="20.25" customHeight="1" thickBot="1">
      <c r="A56" s="205" t="s">
        <v>333</v>
      </c>
      <c r="B56" s="26" t="s">
        <v>334</v>
      </c>
      <c r="C56" s="25" t="s">
        <v>335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9"/>
      <c r="AF56" s="9"/>
      <c r="AG56" s="9"/>
      <c r="AH56" s="9"/>
      <c r="AI56" s="9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</row>
    <row r="57" spans="1:256">
      <c r="A57" s="282" t="s">
        <v>336</v>
      </c>
      <c r="B57" s="18" t="s">
        <v>337</v>
      </c>
      <c r="C57" s="19" t="s">
        <v>338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9"/>
      <c r="AF57" s="9"/>
      <c r="AG57" s="9"/>
      <c r="AH57" s="9"/>
      <c r="AI57" s="9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</row>
    <row r="58" spans="1:256">
      <c r="A58" s="283"/>
      <c r="B58" s="20" t="s">
        <v>339</v>
      </c>
      <c r="C58" s="21" t="s">
        <v>340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9"/>
      <c r="AF58" s="9"/>
      <c r="AG58" s="9"/>
      <c r="AH58" s="9"/>
      <c r="AI58" s="9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</row>
    <row r="59" spans="1:256">
      <c r="A59" s="283"/>
      <c r="B59" s="20" t="s">
        <v>341</v>
      </c>
      <c r="C59" s="21" t="s">
        <v>342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9"/>
      <c r="AF59" s="9"/>
      <c r="AG59" s="9"/>
      <c r="AH59" s="9"/>
      <c r="AI59" s="9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</row>
    <row r="60" spans="1:256">
      <c r="A60" s="283"/>
      <c r="B60" s="20" t="s">
        <v>343</v>
      </c>
      <c r="C60" s="21" t="s">
        <v>344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9"/>
      <c r="AF60" s="9"/>
      <c r="AG60" s="9"/>
      <c r="AH60" s="9"/>
      <c r="AI60" s="9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</row>
    <row r="61" spans="1:256">
      <c r="A61" s="284"/>
      <c r="B61" s="20" t="s">
        <v>345</v>
      </c>
      <c r="C61" s="21" t="s">
        <v>346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9"/>
      <c r="AF61" s="9"/>
      <c r="AG61" s="9"/>
      <c r="AH61" s="9"/>
      <c r="AI61" s="9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</row>
    <row r="62" spans="1:256" ht="15.75" thickBot="1">
      <c r="A62" s="285"/>
      <c r="B62" s="22" t="s">
        <v>347</v>
      </c>
      <c r="C62" s="23" t="s">
        <v>348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9"/>
      <c r="AF62" s="9"/>
      <c r="AG62" s="9"/>
      <c r="AH62" s="9"/>
      <c r="AI62" s="9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</row>
    <row r="63" spans="1:256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9"/>
      <c r="AF63" s="9"/>
      <c r="AG63" s="9"/>
      <c r="AH63" s="9"/>
      <c r="AI63" s="9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</row>
  </sheetData>
  <mergeCells count="11">
    <mergeCell ref="A2:A3"/>
    <mergeCell ref="A4:A10"/>
    <mergeCell ref="A11:A16"/>
    <mergeCell ref="A17:A22"/>
    <mergeCell ref="A23:A26"/>
    <mergeCell ref="A57:A62"/>
    <mergeCell ref="A27:A32"/>
    <mergeCell ref="A34:A38"/>
    <mergeCell ref="A39:A42"/>
    <mergeCell ref="A43:A50"/>
    <mergeCell ref="A51:A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E030-2C1C-4F67-8E80-AB320C7E4E0F}">
  <dimension ref="A1:AG28"/>
  <sheetViews>
    <sheetView workbookViewId="0">
      <selection activeCell="F1" sqref="F1:T1"/>
    </sheetView>
  </sheetViews>
  <sheetFormatPr baseColWidth="10" defaultColWidth="9.140625" defaultRowHeight="15"/>
  <cols>
    <col min="1" max="1" width="4.85546875" customWidth="1"/>
    <col min="2" max="2" width="4.28515625" customWidth="1"/>
    <col min="3" max="3" width="7.7109375" customWidth="1"/>
    <col min="4" max="4" width="22.85546875" customWidth="1"/>
    <col min="5" max="5" width="3.85546875" customWidth="1"/>
    <col min="6" max="6" width="24" customWidth="1"/>
    <col min="7" max="7" width="19.28515625" customWidth="1"/>
    <col min="8" max="8" width="28.42578125" customWidth="1"/>
    <col min="9" max="9" width="18.42578125" customWidth="1"/>
    <col min="10" max="10" width="6.5703125" customWidth="1"/>
    <col min="11" max="11" width="10.28515625" customWidth="1"/>
    <col min="12" max="12" width="8.140625" customWidth="1"/>
    <col min="13" max="13" width="7.28515625" customWidth="1"/>
    <col min="14" max="14" width="6" customWidth="1"/>
    <col min="15" max="15" width="5.85546875" customWidth="1"/>
    <col min="16" max="16" width="6.42578125" customWidth="1"/>
    <col min="17" max="17" width="11.28515625" customWidth="1"/>
    <col min="18" max="18" width="4.85546875" customWidth="1"/>
    <col min="19" max="19" width="6.42578125" customWidth="1"/>
    <col min="20" max="20" width="6.140625" customWidth="1"/>
    <col min="21" max="21" width="14.42578125" customWidth="1"/>
    <col min="22" max="22" width="3.42578125" customWidth="1"/>
    <col min="23" max="23" width="2.85546875" customWidth="1"/>
    <col min="24" max="24" width="4" customWidth="1"/>
    <col min="25" max="25" width="15.85546875" customWidth="1"/>
    <col min="26" max="26" width="8.140625" customWidth="1"/>
    <col min="27" max="27" width="6.140625" customWidth="1"/>
    <col min="28" max="28" width="8.140625" customWidth="1"/>
    <col min="29" max="29" width="16.5703125" customWidth="1"/>
    <col min="30" max="30" width="19.5703125" customWidth="1"/>
    <col min="31" max="31" width="18.7109375" customWidth="1"/>
    <col min="32" max="256" width="11.42578125" customWidth="1"/>
  </cols>
  <sheetData>
    <row r="1" spans="1:33" s="108" customFormat="1" ht="20.25" customHeight="1" thickTop="1">
      <c r="A1" s="295"/>
      <c r="B1" s="296"/>
      <c r="C1" s="296"/>
      <c r="D1" s="296"/>
      <c r="E1" s="296"/>
      <c r="F1" s="297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  <c r="U1" s="300" t="s">
        <v>349</v>
      </c>
      <c r="V1" s="301"/>
      <c r="W1" s="301"/>
      <c r="X1" s="301"/>
      <c r="Y1" s="302"/>
      <c r="Z1" s="303" t="s">
        <v>617</v>
      </c>
      <c r="AA1" s="304"/>
      <c r="AB1" s="304"/>
      <c r="AC1" s="304"/>
      <c r="AD1" s="304"/>
      <c r="AE1" s="305"/>
    </row>
    <row r="2" spans="1:33" s="108" customFormat="1" ht="13.5" customHeight="1" thickBot="1">
      <c r="A2" s="295"/>
      <c r="B2" s="296"/>
      <c r="C2" s="296"/>
      <c r="D2" s="296"/>
      <c r="E2" s="296"/>
      <c r="F2" s="306" t="s">
        <v>350</v>
      </c>
      <c r="G2" s="306"/>
      <c r="H2" s="306"/>
      <c r="I2" s="306"/>
      <c r="J2" s="206"/>
      <c r="K2" s="307" t="s">
        <v>351</v>
      </c>
      <c r="L2" s="307"/>
      <c r="M2" s="307"/>
      <c r="N2" s="308" t="s">
        <v>352</v>
      </c>
      <c r="O2" s="308"/>
      <c r="P2" s="308"/>
      <c r="Q2" s="308"/>
      <c r="R2" s="308"/>
      <c r="S2" s="308"/>
      <c r="T2" s="308"/>
      <c r="U2" s="308"/>
      <c r="V2" s="206"/>
      <c r="W2" s="206"/>
      <c r="X2" s="206"/>
      <c r="Y2" s="309"/>
      <c r="Z2" s="309"/>
      <c r="AA2" s="309"/>
      <c r="AB2" s="309"/>
      <c r="AC2" s="309"/>
      <c r="AD2" s="309"/>
      <c r="AE2" s="309"/>
    </row>
    <row r="3" spans="1:33" s="109" customFormat="1" ht="23.25" customHeight="1">
      <c r="A3" s="312" t="s">
        <v>353</v>
      </c>
      <c r="B3" s="314" t="s">
        <v>354</v>
      </c>
      <c r="C3" s="315" t="s">
        <v>355</v>
      </c>
      <c r="D3" s="314" t="s">
        <v>356</v>
      </c>
      <c r="E3" s="317" t="s">
        <v>357</v>
      </c>
      <c r="F3" s="319" t="s">
        <v>358</v>
      </c>
      <c r="G3" s="324" t="s">
        <v>359</v>
      </c>
      <c r="H3" s="324" t="s">
        <v>360</v>
      </c>
      <c r="I3" s="336" t="s">
        <v>361</v>
      </c>
      <c r="J3" s="310" t="s">
        <v>362</v>
      </c>
      <c r="K3" s="310" t="s">
        <v>363</v>
      </c>
      <c r="L3" s="310" t="s">
        <v>364</v>
      </c>
      <c r="M3" s="310" t="s">
        <v>365</v>
      </c>
      <c r="N3" s="310" t="s">
        <v>100</v>
      </c>
      <c r="O3" s="325" t="s">
        <v>366</v>
      </c>
      <c r="P3" s="310" t="s">
        <v>132</v>
      </c>
      <c r="Q3" s="310" t="s">
        <v>367</v>
      </c>
      <c r="R3" s="310" t="s">
        <v>141</v>
      </c>
      <c r="S3" s="310" t="s">
        <v>368</v>
      </c>
      <c r="T3" s="310" t="s">
        <v>369</v>
      </c>
      <c r="U3" s="310" t="s">
        <v>370</v>
      </c>
      <c r="V3" s="324" t="s">
        <v>371</v>
      </c>
      <c r="W3" s="324"/>
      <c r="X3" s="324"/>
      <c r="Y3" s="310" t="s">
        <v>372</v>
      </c>
      <c r="Z3" s="310" t="s">
        <v>373</v>
      </c>
      <c r="AA3" s="310" t="s">
        <v>374</v>
      </c>
      <c r="AB3" s="311" t="s">
        <v>375</v>
      </c>
      <c r="AC3" s="310" t="s">
        <v>376</v>
      </c>
      <c r="AD3" s="310" t="s">
        <v>377</v>
      </c>
      <c r="AE3" s="310" t="s">
        <v>378</v>
      </c>
    </row>
    <row r="4" spans="1:33" s="109" customFormat="1" ht="15.75" customHeight="1" thickBot="1">
      <c r="A4" s="313"/>
      <c r="B4" s="311"/>
      <c r="C4" s="316"/>
      <c r="D4" s="311"/>
      <c r="E4" s="318"/>
      <c r="F4" s="320"/>
      <c r="G4" s="335"/>
      <c r="H4" s="335"/>
      <c r="I4" s="337"/>
      <c r="J4" s="311"/>
      <c r="K4" s="311"/>
      <c r="L4" s="311"/>
      <c r="M4" s="311"/>
      <c r="N4" s="311"/>
      <c r="O4" s="326"/>
      <c r="P4" s="311"/>
      <c r="Q4" s="311"/>
      <c r="R4" s="311"/>
      <c r="S4" s="311"/>
      <c r="T4" s="311"/>
      <c r="U4" s="311"/>
      <c r="V4" s="207" t="s">
        <v>379</v>
      </c>
      <c r="W4" s="207" t="s">
        <v>380</v>
      </c>
      <c r="X4" s="207" t="s">
        <v>381</v>
      </c>
      <c r="Y4" s="311"/>
      <c r="Z4" s="311"/>
      <c r="AA4" s="311"/>
      <c r="AB4" s="338"/>
      <c r="AC4" s="311"/>
      <c r="AD4" s="311"/>
      <c r="AE4" s="311"/>
      <c r="AG4"/>
    </row>
    <row r="5" spans="1:33" s="111" customFormat="1" ht="90" customHeight="1">
      <c r="A5" s="327" t="s">
        <v>382</v>
      </c>
      <c r="B5" s="329" t="s">
        <v>383</v>
      </c>
      <c r="C5" s="331" t="s">
        <v>384</v>
      </c>
      <c r="D5" s="333" t="s">
        <v>385</v>
      </c>
      <c r="E5" s="155" t="s">
        <v>386</v>
      </c>
      <c r="F5" s="153" t="s">
        <v>387</v>
      </c>
      <c r="G5" s="211" t="s">
        <v>388</v>
      </c>
      <c r="H5" s="153" t="s">
        <v>389</v>
      </c>
      <c r="I5" s="211" t="s">
        <v>390</v>
      </c>
      <c r="J5" s="211" t="s">
        <v>391</v>
      </c>
      <c r="K5" s="113" t="s">
        <v>392</v>
      </c>
      <c r="L5" s="113" t="s">
        <v>392</v>
      </c>
      <c r="M5" s="113" t="s">
        <v>392</v>
      </c>
      <c r="N5" s="211">
        <v>6</v>
      </c>
      <c r="O5" s="211">
        <v>2</v>
      </c>
      <c r="P5" s="211">
        <f>IF(N5=0,"",N5*O5)</f>
        <v>12</v>
      </c>
      <c r="Q5" s="118" t="str">
        <f>IF(N5=0,"",IF(AND(P5&gt;=0,P5&lt;5),"BAJO",IF(AND(P5&gt;=6,P5&lt;9),"MEDIO",IF(AND(P5&gt;=9,P5&lt;23),"ALTO",IF(AND(P5&gt;=23,P5&lt;=40),"MUY ALTO")))))</f>
        <v>ALTO</v>
      </c>
      <c r="R5" s="211">
        <v>60</v>
      </c>
      <c r="S5" s="211">
        <f>P5*R5</f>
        <v>720</v>
      </c>
      <c r="T5" s="211" t="s">
        <v>142</v>
      </c>
      <c r="U5" s="127" t="s">
        <v>393</v>
      </c>
      <c r="V5" s="114">
        <v>15</v>
      </c>
      <c r="W5" s="114">
        <v>0</v>
      </c>
      <c r="X5" s="114">
        <v>0</v>
      </c>
      <c r="Y5" s="115" t="s">
        <v>394</v>
      </c>
      <c r="Z5" s="116" t="s">
        <v>395</v>
      </c>
      <c r="AA5" s="115" t="s">
        <v>392</v>
      </c>
      <c r="AB5" s="115" t="s">
        <v>396</v>
      </c>
      <c r="AC5" s="115" t="s">
        <v>397</v>
      </c>
      <c r="AD5" s="113" t="s">
        <v>398</v>
      </c>
      <c r="AE5" s="119" t="s">
        <v>396</v>
      </c>
    </row>
    <row r="6" spans="1:33" s="111" customFormat="1" ht="64.5" customHeight="1">
      <c r="A6" s="327"/>
      <c r="B6" s="329"/>
      <c r="C6" s="331"/>
      <c r="D6" s="333"/>
      <c r="E6" s="154" t="s">
        <v>386</v>
      </c>
      <c r="F6" s="117" t="s">
        <v>399</v>
      </c>
      <c r="G6" s="211" t="s">
        <v>400</v>
      </c>
      <c r="H6" s="117" t="s">
        <v>401</v>
      </c>
      <c r="I6" s="211" t="s">
        <v>402</v>
      </c>
      <c r="J6" s="211" t="s">
        <v>403</v>
      </c>
      <c r="K6" s="113" t="s">
        <v>392</v>
      </c>
      <c r="L6" s="113" t="s">
        <v>392</v>
      </c>
      <c r="M6" s="113" t="s">
        <v>392</v>
      </c>
      <c r="N6" s="211">
        <v>6</v>
      </c>
      <c r="O6" s="211">
        <v>2</v>
      </c>
      <c r="P6" s="211">
        <f>N6*O6</f>
        <v>12</v>
      </c>
      <c r="Q6" s="118" t="str">
        <f>IF(N6=0,"",IF(AND(P6&gt;=0,P6&lt;5),"BAJO",IF(AND(P6&gt;=6,P6&lt;9),"MEDIO",IF(AND(P6&gt;=9,P6&lt;23),"ALTO",IF(AND(P6&gt;=23,P6&lt;=40),"MUY ALTO")))))</f>
        <v>ALTO</v>
      </c>
      <c r="R6" s="211">
        <v>100</v>
      </c>
      <c r="S6" s="211">
        <f>P6*R6</f>
        <v>1200</v>
      </c>
      <c r="T6" s="211" t="s">
        <v>142</v>
      </c>
      <c r="U6" s="127" t="s">
        <v>393</v>
      </c>
      <c r="V6" s="114">
        <v>15</v>
      </c>
      <c r="W6" s="114">
        <v>0</v>
      </c>
      <c r="X6" s="114">
        <v>8</v>
      </c>
      <c r="Y6" s="115" t="s">
        <v>394</v>
      </c>
      <c r="Z6" s="116" t="s">
        <v>404</v>
      </c>
      <c r="AA6" s="115" t="s">
        <v>392</v>
      </c>
      <c r="AB6" s="115" t="s">
        <v>392</v>
      </c>
      <c r="AC6" s="115" t="s">
        <v>405</v>
      </c>
      <c r="AD6" s="211" t="s">
        <v>406</v>
      </c>
      <c r="AE6" s="119" t="s">
        <v>396</v>
      </c>
    </row>
    <row r="7" spans="1:33" s="111" customFormat="1" ht="64.5" customHeight="1">
      <c r="A7" s="327"/>
      <c r="B7" s="329"/>
      <c r="C7" s="331"/>
      <c r="D7" s="333"/>
      <c r="E7" s="154" t="s">
        <v>386</v>
      </c>
      <c r="F7" s="117" t="s">
        <v>407</v>
      </c>
      <c r="G7" s="211" t="s">
        <v>400</v>
      </c>
      <c r="H7" s="117" t="s">
        <v>408</v>
      </c>
      <c r="I7" s="117" t="s">
        <v>407</v>
      </c>
      <c r="J7" s="211" t="s">
        <v>403</v>
      </c>
      <c r="K7" s="113" t="s">
        <v>392</v>
      </c>
      <c r="L7" s="113" t="s">
        <v>392</v>
      </c>
      <c r="M7" s="113" t="s">
        <v>392</v>
      </c>
      <c r="N7" s="211">
        <v>6</v>
      </c>
      <c r="O7" s="211">
        <v>3</v>
      </c>
      <c r="P7" s="211">
        <v>18</v>
      </c>
      <c r="Q7" s="152" t="s">
        <v>409</v>
      </c>
      <c r="R7" s="211">
        <v>25</v>
      </c>
      <c r="S7" s="211">
        <v>450</v>
      </c>
      <c r="T7" s="211" t="s">
        <v>143</v>
      </c>
      <c r="U7" s="127" t="s">
        <v>393</v>
      </c>
      <c r="V7" s="114">
        <v>15</v>
      </c>
      <c r="W7" s="114">
        <v>0</v>
      </c>
      <c r="X7" s="114">
        <v>8</v>
      </c>
      <c r="Y7" s="115" t="s">
        <v>410</v>
      </c>
      <c r="Z7" s="156" t="s">
        <v>411</v>
      </c>
      <c r="AA7" s="115" t="s">
        <v>392</v>
      </c>
      <c r="AB7" s="115" t="s">
        <v>392</v>
      </c>
      <c r="AC7" s="115" t="s">
        <v>412</v>
      </c>
      <c r="AD7" s="211" t="s">
        <v>413</v>
      </c>
      <c r="AE7" s="119" t="s">
        <v>414</v>
      </c>
    </row>
    <row r="8" spans="1:33" s="111" customFormat="1" ht="71.25" customHeight="1">
      <c r="A8" s="327"/>
      <c r="B8" s="329"/>
      <c r="C8" s="331"/>
      <c r="D8" s="333"/>
      <c r="E8" s="154" t="s">
        <v>386</v>
      </c>
      <c r="F8" s="157" t="s">
        <v>415</v>
      </c>
      <c r="G8" s="211" t="s">
        <v>416</v>
      </c>
      <c r="H8" s="117" t="s">
        <v>417</v>
      </c>
      <c r="I8" s="211" t="s">
        <v>418</v>
      </c>
      <c r="J8" s="211" t="s">
        <v>419</v>
      </c>
      <c r="K8" s="157" t="s">
        <v>420</v>
      </c>
      <c r="L8" s="157" t="s">
        <v>420</v>
      </c>
      <c r="M8" s="157" t="s">
        <v>420</v>
      </c>
      <c r="N8" s="113">
        <v>2</v>
      </c>
      <c r="O8" s="113">
        <v>4</v>
      </c>
      <c r="P8" s="156">
        <f>+N8*O8</f>
        <v>8</v>
      </c>
      <c r="Q8" s="118" t="str">
        <f t="shared" ref="Q8:Q13" si="0">IF(N8=0,"",IF(AND(P8&gt;=0,P8&lt;5),"BAJO",IF(AND(P8&gt;=6,P8&lt;9),"MEDIO",IF(AND(P8&gt;=9,P8&lt;23),"ALTO",IF(AND(P8&gt;=23,P8&lt;=40),"MUY ALTO")))))</f>
        <v>MEDIO</v>
      </c>
      <c r="R8" s="156">
        <v>60</v>
      </c>
      <c r="S8" s="156">
        <f>+P8*R8</f>
        <v>480</v>
      </c>
      <c r="T8" s="156" t="str">
        <f>IF(AND(S8&gt;=10,S8&lt;=20),"IV",IF(AND(S8&gt;=40,S8&lt;=120),"III",IF(AND(S8&gt;=150,S8&lt;=500),"II",IF(AND(S8&gt;=600,S8&lt;=4000),"I",""))))</f>
        <v>II</v>
      </c>
      <c r="U8" s="158" t="str">
        <f>IF(AND(T8&gt;="IV",T8&lt;="IV"),"ACEPTABLE",IF(AND(T8&gt;="III",T8&lt;="III"),"ACEPTABLE",IF(AND(T8&gt;="II",T8&lt;="II"),"ACEPTABLE CON CONTROL ESPECIFICO",IF(AND(T8&gt;="I",T8&lt;="I"),"NO ACEPTABLE",""))))</f>
        <v>ACEPTABLE CON CONTROL ESPECIFICO</v>
      </c>
      <c r="V8" s="114">
        <v>15</v>
      </c>
      <c r="W8" s="114">
        <v>0</v>
      </c>
      <c r="X8" s="114">
        <v>0</v>
      </c>
      <c r="Y8" s="156" t="s">
        <v>421</v>
      </c>
      <c r="Z8" s="156" t="s">
        <v>422</v>
      </c>
      <c r="AA8" s="115" t="s">
        <v>396</v>
      </c>
      <c r="AB8" s="115" t="s">
        <v>396</v>
      </c>
      <c r="AC8" s="115" t="s">
        <v>396</v>
      </c>
      <c r="AD8" s="156" t="s">
        <v>423</v>
      </c>
      <c r="AE8" s="321" t="s">
        <v>396</v>
      </c>
    </row>
    <row r="9" spans="1:33" s="111" customFormat="1" ht="63" customHeight="1">
      <c r="A9" s="327"/>
      <c r="B9" s="329"/>
      <c r="C9" s="331"/>
      <c r="D9" s="333"/>
      <c r="E9" s="154" t="s">
        <v>386</v>
      </c>
      <c r="F9" s="157" t="s">
        <v>424</v>
      </c>
      <c r="G9" s="211" t="s">
        <v>416</v>
      </c>
      <c r="H9" s="157" t="s">
        <v>425</v>
      </c>
      <c r="I9" s="211" t="s">
        <v>426</v>
      </c>
      <c r="J9" s="211"/>
      <c r="K9" s="157" t="s">
        <v>420</v>
      </c>
      <c r="L9" s="157" t="s">
        <v>420</v>
      </c>
      <c r="M9" s="157" t="s">
        <v>420</v>
      </c>
      <c r="N9" s="157">
        <v>2</v>
      </c>
      <c r="O9" s="113">
        <v>4</v>
      </c>
      <c r="P9" s="156">
        <f>+N9*O9</f>
        <v>8</v>
      </c>
      <c r="Q9" s="118" t="str">
        <f t="shared" si="0"/>
        <v>MEDIO</v>
      </c>
      <c r="R9" s="156">
        <v>60</v>
      </c>
      <c r="S9" s="156">
        <f>+P9*R9</f>
        <v>480</v>
      </c>
      <c r="T9" s="156" t="str">
        <f>IF(AND(S9&gt;=10,S9&lt;=20),"IV",IF(AND(S9&gt;=40,S9&lt;=120),"III",IF(AND(S9&gt;=150,S9&lt;=500),"II",IF(AND(S9&gt;=600,S9&lt;=4000),"I",""))))</f>
        <v>II</v>
      </c>
      <c r="U9" s="158" t="str">
        <f>IF(AND(T9&gt;="IV",T9&lt;="IV"),"ACEPTABLE",IF(AND(T9&gt;="III",T9&lt;="III"),"ACEPTABLE",IF(AND(T9&gt;="II",T9&lt;="II"),"ACEPTABLE CON CONTROL ESPECIFICO",IF(AND(T9&gt;="I",T9&lt;="I"),"NO ACEPTABLE",""))))</f>
        <v>ACEPTABLE CON CONTROL ESPECIFICO</v>
      </c>
      <c r="V9" s="114">
        <v>15</v>
      </c>
      <c r="W9" s="114">
        <v>0</v>
      </c>
      <c r="X9" s="114">
        <v>0</v>
      </c>
      <c r="Y9" s="156" t="s">
        <v>421</v>
      </c>
      <c r="Z9" s="156" t="s">
        <v>427</v>
      </c>
      <c r="AA9" s="115" t="s">
        <v>396</v>
      </c>
      <c r="AB9" s="115" t="s">
        <v>396</v>
      </c>
      <c r="AC9" s="115" t="s">
        <v>396</v>
      </c>
      <c r="AD9" s="156" t="s">
        <v>428</v>
      </c>
      <c r="AE9" s="322"/>
    </row>
    <row r="10" spans="1:33" s="111" customFormat="1" ht="63" customHeight="1">
      <c r="A10" s="327"/>
      <c r="B10" s="329"/>
      <c r="C10" s="331"/>
      <c r="D10" s="333"/>
      <c r="E10" s="154" t="s">
        <v>386</v>
      </c>
      <c r="F10" s="157" t="s">
        <v>429</v>
      </c>
      <c r="G10" s="211" t="s">
        <v>416</v>
      </c>
      <c r="H10" s="157" t="s">
        <v>425</v>
      </c>
      <c r="I10" s="211" t="s">
        <v>430</v>
      </c>
      <c r="J10" s="211"/>
      <c r="K10" s="157" t="s">
        <v>420</v>
      </c>
      <c r="L10" s="157" t="s">
        <v>420</v>
      </c>
      <c r="M10" s="157" t="s">
        <v>420</v>
      </c>
      <c r="N10" s="157">
        <v>2</v>
      </c>
      <c r="O10" s="157">
        <v>4</v>
      </c>
      <c r="P10" s="156">
        <f>+N10*O10</f>
        <v>8</v>
      </c>
      <c r="Q10" s="118" t="str">
        <f t="shared" si="0"/>
        <v>MEDIO</v>
      </c>
      <c r="R10" s="156">
        <v>60</v>
      </c>
      <c r="S10" s="156">
        <f>+P10*R10</f>
        <v>480</v>
      </c>
      <c r="T10" s="156" t="str">
        <f>IF(AND(S10&gt;=10,S10&lt;=20),"IV",IF(AND(S10&gt;=40,S10&lt;=120),"III",IF(AND(S10&gt;=150,S10&lt;=500),"II",IF(AND(S10&gt;=600,S10&lt;=4000),"I",""))))</f>
        <v>II</v>
      </c>
      <c r="U10" s="158" t="str">
        <f>IF(AND(T10&gt;="IV",T10&lt;="IV"),"ACEPTABLE",IF(AND(T10&gt;="III",T10&lt;="III"),"ACEPTABLE",IF(AND(T10&gt;="II",T10&lt;="II"),"ACEPTABLE CON CONTROL ESPECIFICO",IF(AND(T10&gt;="I",T10&lt;="I"),"NO ACEPTABLE",""))))</f>
        <v>ACEPTABLE CON CONTROL ESPECIFICO</v>
      </c>
      <c r="V10" s="114">
        <v>15</v>
      </c>
      <c r="W10" s="114">
        <v>0</v>
      </c>
      <c r="X10" s="114">
        <v>0</v>
      </c>
      <c r="Y10" s="156" t="s">
        <v>421</v>
      </c>
      <c r="Z10" s="156" t="s">
        <v>431</v>
      </c>
      <c r="AA10" s="115" t="s">
        <v>396</v>
      </c>
      <c r="AB10" s="115" t="s">
        <v>396</v>
      </c>
      <c r="AC10" s="115" t="s">
        <v>396</v>
      </c>
      <c r="AD10" s="156" t="s">
        <v>432</v>
      </c>
      <c r="AE10" s="323"/>
    </row>
    <row r="11" spans="1:33" s="111" customFormat="1" ht="95.25" customHeight="1">
      <c r="A11" s="327"/>
      <c r="B11" s="329"/>
      <c r="C11" s="331"/>
      <c r="D11" s="333"/>
      <c r="E11" s="154" t="s">
        <v>386</v>
      </c>
      <c r="F11" s="117" t="s">
        <v>433</v>
      </c>
      <c r="G11" s="347" t="s">
        <v>29</v>
      </c>
      <c r="H11" s="117" t="s">
        <v>434</v>
      </c>
      <c r="I11" s="211" t="s">
        <v>435</v>
      </c>
      <c r="J11" s="211" t="s">
        <v>436</v>
      </c>
      <c r="K11" s="113" t="s">
        <v>392</v>
      </c>
      <c r="L11" s="113" t="s">
        <v>392</v>
      </c>
      <c r="M11" s="113" t="s">
        <v>392</v>
      </c>
      <c r="N11" s="211">
        <v>2</v>
      </c>
      <c r="O11" s="211">
        <v>4</v>
      </c>
      <c r="P11" s="211">
        <f t="shared" ref="P11:P17" si="1">N11*O11</f>
        <v>8</v>
      </c>
      <c r="Q11" s="118" t="str">
        <f t="shared" si="0"/>
        <v>MEDIO</v>
      </c>
      <c r="R11" s="211">
        <v>10</v>
      </c>
      <c r="S11" s="211">
        <v>80</v>
      </c>
      <c r="T11" s="211" t="s">
        <v>157</v>
      </c>
      <c r="U11" s="127" t="s">
        <v>437</v>
      </c>
      <c r="V11" s="114">
        <v>15</v>
      </c>
      <c r="W11" s="114">
        <v>0</v>
      </c>
      <c r="X11" s="114">
        <v>0</v>
      </c>
      <c r="Y11" s="115" t="s">
        <v>438</v>
      </c>
      <c r="Z11" s="156" t="s">
        <v>411</v>
      </c>
      <c r="AA11" s="115" t="s">
        <v>396</v>
      </c>
      <c r="AB11" s="115" t="s">
        <v>396</v>
      </c>
      <c r="AC11" s="115" t="s">
        <v>396</v>
      </c>
      <c r="AD11" s="211" t="s">
        <v>439</v>
      </c>
      <c r="AE11" s="119" t="s">
        <v>414</v>
      </c>
    </row>
    <row r="12" spans="1:33" s="111" customFormat="1" ht="82.5" customHeight="1">
      <c r="A12" s="327"/>
      <c r="B12" s="329"/>
      <c r="C12" s="331"/>
      <c r="D12" s="333"/>
      <c r="E12" s="154" t="s">
        <v>386</v>
      </c>
      <c r="F12" s="112" t="s">
        <v>440</v>
      </c>
      <c r="G12" s="347"/>
      <c r="H12" s="117" t="s">
        <v>441</v>
      </c>
      <c r="I12" s="211" t="s">
        <v>442</v>
      </c>
      <c r="J12" s="211" t="s">
        <v>436</v>
      </c>
      <c r="K12" s="113" t="s">
        <v>392</v>
      </c>
      <c r="L12" s="113" t="s">
        <v>392</v>
      </c>
      <c r="M12" s="113" t="s">
        <v>392</v>
      </c>
      <c r="N12" s="211">
        <v>2</v>
      </c>
      <c r="O12" s="211">
        <v>4</v>
      </c>
      <c r="P12" s="211">
        <f t="shared" si="1"/>
        <v>8</v>
      </c>
      <c r="Q12" s="118" t="str">
        <f t="shared" si="0"/>
        <v>MEDIO</v>
      </c>
      <c r="R12" s="211">
        <v>10</v>
      </c>
      <c r="S12" s="211">
        <v>81</v>
      </c>
      <c r="T12" s="211" t="s">
        <v>157</v>
      </c>
      <c r="U12" s="127" t="s">
        <v>437</v>
      </c>
      <c r="V12" s="114">
        <v>15</v>
      </c>
      <c r="W12" s="114">
        <v>0</v>
      </c>
      <c r="X12" s="114">
        <v>0</v>
      </c>
      <c r="Y12" s="115" t="s">
        <v>443</v>
      </c>
      <c r="Z12" s="156" t="s">
        <v>411</v>
      </c>
      <c r="AA12" s="115" t="s">
        <v>396</v>
      </c>
      <c r="AB12" s="115" t="s">
        <v>396</v>
      </c>
      <c r="AC12" s="115" t="s">
        <v>396</v>
      </c>
      <c r="AD12" s="211" t="s">
        <v>444</v>
      </c>
      <c r="AE12" s="119" t="s">
        <v>396</v>
      </c>
    </row>
    <row r="13" spans="1:33" s="111" customFormat="1" ht="58.5" customHeight="1">
      <c r="A13" s="327"/>
      <c r="B13" s="329"/>
      <c r="C13" s="331"/>
      <c r="D13" s="333"/>
      <c r="E13" s="154" t="s">
        <v>392</v>
      </c>
      <c r="F13" s="110" t="s">
        <v>445</v>
      </c>
      <c r="G13" s="154" t="s">
        <v>446</v>
      </c>
      <c r="H13" s="153" t="s">
        <v>447</v>
      </c>
      <c r="I13" s="211" t="s">
        <v>448</v>
      </c>
      <c r="J13" s="211" t="s">
        <v>449</v>
      </c>
      <c r="K13" s="113" t="s">
        <v>396</v>
      </c>
      <c r="L13" s="113" t="s">
        <v>396</v>
      </c>
      <c r="M13" s="113" t="s">
        <v>392</v>
      </c>
      <c r="N13" s="211">
        <v>6</v>
      </c>
      <c r="O13" s="211">
        <v>4</v>
      </c>
      <c r="P13" s="211">
        <f t="shared" si="1"/>
        <v>24</v>
      </c>
      <c r="Q13" s="137" t="str">
        <f t="shared" si="0"/>
        <v>MUY ALTO</v>
      </c>
      <c r="R13" s="211">
        <v>100</v>
      </c>
      <c r="S13" s="211">
        <f>P13*R13</f>
        <v>2400</v>
      </c>
      <c r="T13" s="211" t="s">
        <v>142</v>
      </c>
      <c r="U13" s="138" t="s">
        <v>393</v>
      </c>
      <c r="V13" s="114">
        <v>15</v>
      </c>
      <c r="W13" s="114">
        <v>0</v>
      </c>
      <c r="X13" s="114">
        <v>0</v>
      </c>
      <c r="Y13" s="115" t="s">
        <v>394</v>
      </c>
      <c r="Z13" s="116" t="s">
        <v>392</v>
      </c>
      <c r="AA13" s="115" t="s">
        <v>396</v>
      </c>
      <c r="AB13" s="115" t="s">
        <v>396</v>
      </c>
      <c r="AC13" s="115" t="s">
        <v>396</v>
      </c>
      <c r="AD13" s="211" t="s">
        <v>450</v>
      </c>
      <c r="AE13" s="119" t="s">
        <v>396</v>
      </c>
    </row>
    <row r="14" spans="1:33" s="111" customFormat="1" ht="58.5" customHeight="1">
      <c r="A14" s="327"/>
      <c r="B14" s="329"/>
      <c r="C14" s="331"/>
      <c r="D14" s="333"/>
      <c r="E14" s="154" t="s">
        <v>386</v>
      </c>
      <c r="F14" s="112" t="s">
        <v>451</v>
      </c>
      <c r="G14" s="211" t="s">
        <v>30</v>
      </c>
      <c r="H14" s="153" t="s">
        <v>452</v>
      </c>
      <c r="I14" s="211" t="s">
        <v>453</v>
      </c>
      <c r="J14" s="211" t="s">
        <v>419</v>
      </c>
      <c r="K14" s="113" t="s">
        <v>396</v>
      </c>
      <c r="L14" s="113" t="s">
        <v>396</v>
      </c>
      <c r="M14" s="113" t="s">
        <v>396</v>
      </c>
      <c r="N14" s="211">
        <v>2</v>
      </c>
      <c r="O14" s="211">
        <v>3</v>
      </c>
      <c r="P14" s="211">
        <f t="shared" si="1"/>
        <v>6</v>
      </c>
      <c r="Q14" s="159" t="s">
        <v>364</v>
      </c>
      <c r="R14" s="211">
        <v>10</v>
      </c>
      <c r="S14" s="211">
        <v>60</v>
      </c>
      <c r="T14" s="211" t="s">
        <v>157</v>
      </c>
      <c r="U14" s="138" t="s">
        <v>437</v>
      </c>
      <c r="V14" s="114">
        <v>15</v>
      </c>
      <c r="W14" s="114">
        <v>0</v>
      </c>
      <c r="X14" s="114">
        <v>0</v>
      </c>
      <c r="Y14" s="115" t="s">
        <v>454</v>
      </c>
      <c r="Z14" s="156" t="s">
        <v>411</v>
      </c>
      <c r="AA14" s="115" t="s">
        <v>396</v>
      </c>
      <c r="AB14" s="115" t="s">
        <v>396</v>
      </c>
      <c r="AC14" s="115" t="s">
        <v>396</v>
      </c>
      <c r="AD14" s="211" t="s">
        <v>455</v>
      </c>
      <c r="AE14" s="119" t="s">
        <v>396</v>
      </c>
      <c r="AF14" s="119"/>
    </row>
    <row r="15" spans="1:33" s="111" customFormat="1" ht="58.5" customHeight="1" thickBot="1">
      <c r="A15" s="327"/>
      <c r="B15" s="329"/>
      <c r="C15" s="331"/>
      <c r="D15" s="333"/>
      <c r="E15" s="154" t="s">
        <v>386</v>
      </c>
      <c r="F15" s="117" t="s">
        <v>456</v>
      </c>
      <c r="G15" s="211" t="s">
        <v>457</v>
      </c>
      <c r="H15" s="153" t="s">
        <v>458</v>
      </c>
      <c r="I15" s="117" t="s">
        <v>459</v>
      </c>
      <c r="J15" s="211" t="s">
        <v>460</v>
      </c>
      <c r="K15" s="113" t="s">
        <v>396</v>
      </c>
      <c r="L15" s="113" t="s">
        <v>396</v>
      </c>
      <c r="M15" s="113" t="s">
        <v>396</v>
      </c>
      <c r="N15" s="211">
        <v>2</v>
      </c>
      <c r="O15" s="211">
        <v>4</v>
      </c>
      <c r="P15" s="211">
        <f t="shared" si="1"/>
        <v>8</v>
      </c>
      <c r="Q15" s="159" t="s">
        <v>364</v>
      </c>
      <c r="R15" s="211">
        <v>10</v>
      </c>
      <c r="S15" s="211">
        <v>80</v>
      </c>
      <c r="T15" s="211" t="s">
        <v>157</v>
      </c>
      <c r="U15" s="138" t="s">
        <v>437</v>
      </c>
      <c r="V15" s="114">
        <v>1</v>
      </c>
      <c r="W15" s="114">
        <v>0</v>
      </c>
      <c r="X15" s="114">
        <v>0</v>
      </c>
      <c r="Y15" s="115" t="s">
        <v>461</v>
      </c>
      <c r="Z15" s="156" t="s">
        <v>462</v>
      </c>
      <c r="AA15" s="115" t="s">
        <v>396</v>
      </c>
      <c r="AB15" s="115" t="s">
        <v>396</v>
      </c>
      <c r="AC15" s="115" t="s">
        <v>463</v>
      </c>
      <c r="AD15" s="211" t="s">
        <v>464</v>
      </c>
      <c r="AE15" s="119" t="s">
        <v>396</v>
      </c>
      <c r="AF15" s="161"/>
    </row>
    <row r="16" spans="1:33" s="111" customFormat="1" ht="90" customHeight="1">
      <c r="A16" s="327"/>
      <c r="B16" s="329"/>
      <c r="C16" s="331"/>
      <c r="D16" s="333"/>
      <c r="E16" s="140" t="s">
        <v>386</v>
      </c>
      <c r="F16" s="120" t="s">
        <v>465</v>
      </c>
      <c r="G16" s="84" t="s">
        <v>25</v>
      </c>
      <c r="H16" s="120" t="s">
        <v>466</v>
      </c>
      <c r="I16" s="84" t="s">
        <v>467</v>
      </c>
      <c r="J16" s="211" t="s">
        <v>468</v>
      </c>
      <c r="K16" s="121" t="s">
        <v>469</v>
      </c>
      <c r="L16" s="121" t="s">
        <v>469</v>
      </c>
      <c r="M16" s="121" t="s">
        <v>470</v>
      </c>
      <c r="N16" s="84" t="s">
        <v>364</v>
      </c>
      <c r="O16" s="84"/>
      <c r="P16" s="84"/>
      <c r="Q16" s="122" t="s">
        <v>364</v>
      </c>
      <c r="R16" s="84" t="s">
        <v>471</v>
      </c>
      <c r="S16" s="84"/>
      <c r="T16" s="84"/>
      <c r="U16" s="123" t="s">
        <v>437</v>
      </c>
      <c r="V16" s="123">
        <v>1</v>
      </c>
      <c r="W16" s="123">
        <v>0</v>
      </c>
      <c r="X16" s="123">
        <v>0</v>
      </c>
      <c r="Y16" s="124" t="s">
        <v>472</v>
      </c>
      <c r="Z16" s="125" t="s">
        <v>404</v>
      </c>
      <c r="AA16" s="124" t="s">
        <v>396</v>
      </c>
      <c r="AB16" s="124" t="s">
        <v>396</v>
      </c>
      <c r="AC16" s="124" t="s">
        <v>414</v>
      </c>
      <c r="AD16" s="84" t="s">
        <v>473</v>
      </c>
      <c r="AE16" s="126" t="s">
        <v>474</v>
      </c>
    </row>
    <row r="17" spans="1:32" s="111" customFormat="1" ht="93.75" customHeight="1">
      <c r="A17" s="328"/>
      <c r="B17" s="330"/>
      <c r="C17" s="332"/>
      <c r="D17" s="334"/>
      <c r="E17" s="154" t="s">
        <v>392</v>
      </c>
      <c r="F17" s="157" t="s">
        <v>475</v>
      </c>
      <c r="G17" s="211" t="s">
        <v>30</v>
      </c>
      <c r="H17" s="153" t="s">
        <v>476</v>
      </c>
      <c r="I17" s="211" t="s">
        <v>477</v>
      </c>
      <c r="J17" s="211" t="s">
        <v>478</v>
      </c>
      <c r="K17" s="113" t="s">
        <v>396</v>
      </c>
      <c r="L17" s="113" t="s">
        <v>396</v>
      </c>
      <c r="M17" s="113" t="s">
        <v>396</v>
      </c>
      <c r="N17" s="211">
        <v>10</v>
      </c>
      <c r="O17" s="211">
        <v>1</v>
      </c>
      <c r="P17" s="211">
        <f t="shared" si="1"/>
        <v>10</v>
      </c>
      <c r="Q17" s="160" t="s">
        <v>409</v>
      </c>
      <c r="R17" s="211">
        <v>100</v>
      </c>
      <c r="S17" s="211">
        <v>1000</v>
      </c>
      <c r="T17" s="211" t="s">
        <v>142</v>
      </c>
      <c r="U17" s="138" t="s">
        <v>393</v>
      </c>
      <c r="V17" s="114">
        <v>1</v>
      </c>
      <c r="W17" s="114">
        <v>0</v>
      </c>
      <c r="X17" s="114">
        <v>0</v>
      </c>
      <c r="Y17" s="115" t="s">
        <v>479</v>
      </c>
      <c r="Z17" s="116" t="s">
        <v>480</v>
      </c>
      <c r="AA17" s="115" t="s">
        <v>396</v>
      </c>
      <c r="AB17" s="115" t="s">
        <v>396</v>
      </c>
      <c r="AC17" s="115" t="s">
        <v>396</v>
      </c>
      <c r="AD17" s="211" t="s">
        <v>481</v>
      </c>
      <c r="AE17" s="119" t="s">
        <v>396</v>
      </c>
    </row>
    <row r="18" spans="1:32" s="111" customFormat="1" ht="20.25" customHeight="1">
      <c r="E18" s="139"/>
      <c r="H18" s="111" t="s">
        <v>482</v>
      </c>
      <c r="U18" s="128"/>
      <c r="V18" s="128"/>
      <c r="W18" s="128"/>
      <c r="X18" s="128"/>
    </row>
    <row r="19" spans="1:32" s="91" customFormat="1" ht="52.5" customHeight="1" thickBot="1">
      <c r="A19" s="93"/>
      <c r="B19" s="95"/>
      <c r="C19" s="94"/>
      <c r="D19" s="95"/>
      <c r="E19" s="95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</row>
    <row r="20" spans="1:32" s="91" customFormat="1" ht="36.75" customHeight="1" thickBot="1">
      <c r="A20" s="348" t="s">
        <v>483</v>
      </c>
      <c r="B20" s="349"/>
      <c r="C20" s="349"/>
      <c r="D20" s="349"/>
      <c r="E20" s="349"/>
      <c r="F20" s="350"/>
      <c r="G20" s="149"/>
      <c r="H20" s="143"/>
      <c r="I20" s="96"/>
      <c r="J20" s="96"/>
      <c r="K20" s="98"/>
      <c r="L20" s="98"/>
      <c r="M20" s="98"/>
      <c r="N20" s="96"/>
      <c r="O20" s="96"/>
      <c r="P20" s="96" t="str">
        <f>IF(N20=0,"",N20*O20)</f>
        <v/>
      </c>
      <c r="Q20" s="96" t="str">
        <f>IF(N20=0,"",IF(AND(P20&gt;=0,P20&lt;5),"BAJO",IF(AND(P20&gt;=6,P20&lt;9),"MEDIO",IF(AND(P20&gt;=9,P20&lt;23),"ALTO",IF(AND(P20&gt;=23,P20&lt;=40),"MUY ALTO")))))</f>
        <v/>
      </c>
      <c r="R20" s="96"/>
      <c r="S20" s="96" t="str">
        <f>IF(R20=0,"",P20*R20)</f>
        <v/>
      </c>
      <c r="T20" s="96" t="str">
        <f>IF(R20=0,"",IF(AND(S20&gt;=0,S20&lt;20),"IV",IF(AND(S20&gt;=40,S20&lt;120),"III",IF(AND(S20&gt;=150,S20&lt;500),"II",IF(AND(S20&gt;=600,S20&lt;=4000),"I")))))</f>
        <v/>
      </c>
      <c r="U20" s="96"/>
      <c r="V20" s="96"/>
      <c r="W20" s="96"/>
      <c r="X20" s="96"/>
      <c r="Y20" s="99"/>
      <c r="Z20" s="100"/>
      <c r="AA20" s="99"/>
      <c r="AB20" s="99"/>
      <c r="AC20" s="99"/>
      <c r="AD20" s="96"/>
      <c r="AE20" s="96"/>
      <c r="AF20" s="92"/>
    </row>
    <row r="21" spans="1:32" s="91" customFormat="1" ht="21.95" customHeight="1">
      <c r="A21" s="351" t="s">
        <v>484</v>
      </c>
      <c r="B21" s="352"/>
      <c r="C21" s="352"/>
      <c r="D21" s="150" t="s">
        <v>485</v>
      </c>
      <c r="E21" s="150"/>
      <c r="F21" s="151"/>
      <c r="G21" s="141"/>
      <c r="H21" s="144"/>
      <c r="I21" s="96"/>
      <c r="J21" s="96"/>
      <c r="K21" s="98"/>
      <c r="L21" s="98"/>
      <c r="M21" s="98"/>
      <c r="N21" s="96"/>
      <c r="O21" s="96"/>
      <c r="P21" s="96" t="str">
        <f>IF(N21=0,"",N21*O21)</f>
        <v/>
      </c>
      <c r="Q21" s="96" t="str">
        <f>IF(N21=0,"",IF(AND(P21&gt;=0,P21&lt;5),"BAJO",IF(AND(P21&gt;=6,P21&lt;9),"MEDIO",IF(AND(P21&gt;=9,P21&lt;23),"ALTO",IF(AND(P21&gt;=23,P21&lt;=40),"MUY ALTO")))))</f>
        <v/>
      </c>
      <c r="R21" s="96"/>
      <c r="S21" s="96" t="str">
        <f>IF(R21=0,"",P21*R21)</f>
        <v/>
      </c>
      <c r="T21" s="96" t="str">
        <f>IF(R21=0,"",IF(AND(S21&gt;=0,S21&lt;20),"IV",IF(AND(S21&gt;=40,S21&lt;120),"III",IF(AND(S21&gt;=150,S21&lt;500),"II",IF(AND(S21&gt;=600,S21&lt;=4000),"I")))))</f>
        <v/>
      </c>
      <c r="U21" s="96"/>
      <c r="V21" s="96"/>
      <c r="W21" s="96"/>
      <c r="X21" s="96"/>
      <c r="Y21" s="99"/>
      <c r="Z21" s="100"/>
      <c r="AA21" s="99"/>
      <c r="AB21" s="99"/>
      <c r="AC21" s="99"/>
      <c r="AD21" s="96"/>
      <c r="AE21" s="96"/>
      <c r="AF21" s="92"/>
    </row>
    <row r="22" spans="1:32" s="91" customFormat="1" ht="21.95" customHeight="1">
      <c r="A22" s="353"/>
      <c r="B22" s="354"/>
      <c r="C22" s="354"/>
      <c r="D22" s="354"/>
      <c r="E22" s="354"/>
      <c r="F22" s="354"/>
      <c r="G22" s="354"/>
      <c r="H22" s="355"/>
      <c r="J22" s="97"/>
      <c r="K22" s="92"/>
      <c r="L22" s="92"/>
      <c r="M22" s="92"/>
      <c r="N22" s="92"/>
      <c r="O22" s="92"/>
      <c r="P22" s="92"/>
      <c r="Q22" s="92"/>
      <c r="R22" s="92"/>
      <c r="S22" s="92"/>
      <c r="T22" s="96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</row>
    <row r="23" spans="1:32" s="91" customFormat="1" ht="34.5" customHeight="1">
      <c r="A23" s="356" t="s">
        <v>486</v>
      </c>
      <c r="B23" s="357"/>
      <c r="C23" s="357"/>
      <c r="D23" s="212"/>
      <c r="E23" s="212"/>
      <c r="F23" s="212"/>
      <c r="G23" s="212"/>
      <c r="H23" s="213"/>
      <c r="I23" s="101"/>
      <c r="J23" s="102"/>
      <c r="K23" s="102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2"/>
      <c r="AA23" s="92"/>
      <c r="AB23" s="92"/>
      <c r="AC23" s="92"/>
      <c r="AD23" s="92"/>
      <c r="AE23" s="92"/>
      <c r="AF23" s="92"/>
    </row>
    <row r="24" spans="1:32" s="91" customFormat="1" ht="21.95" customHeight="1">
      <c r="A24" s="339" t="s">
        <v>487</v>
      </c>
      <c r="B24" s="340"/>
      <c r="C24" s="340"/>
      <c r="D24" s="358"/>
      <c r="E24" s="358"/>
      <c r="F24" s="358"/>
      <c r="G24" s="358"/>
      <c r="H24" s="359"/>
      <c r="I24" s="101"/>
      <c r="J24" s="102"/>
      <c r="K24" s="102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2"/>
      <c r="AA24" s="92"/>
      <c r="AB24" s="92"/>
      <c r="AC24" s="92"/>
      <c r="AD24" s="92"/>
      <c r="AE24" s="92"/>
      <c r="AF24" s="92"/>
    </row>
    <row r="25" spans="1:32" s="91" customFormat="1" ht="21.95" customHeight="1">
      <c r="A25" s="339" t="s">
        <v>488</v>
      </c>
      <c r="B25" s="340"/>
      <c r="C25" s="340"/>
      <c r="D25" s="142" t="s">
        <v>489</v>
      </c>
      <c r="E25" s="142"/>
      <c r="F25" s="142"/>
      <c r="G25" s="142"/>
      <c r="H25" s="145"/>
      <c r="I25" s="103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6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</row>
    <row r="26" spans="1:32" s="91" customFormat="1" ht="21.95" customHeight="1">
      <c r="A26" s="341"/>
      <c r="B26" s="342"/>
      <c r="C26" s="342"/>
      <c r="D26" s="209"/>
      <c r="E26" s="209"/>
      <c r="F26" s="209"/>
      <c r="G26" s="142" t="s">
        <v>490</v>
      </c>
      <c r="H26" s="145"/>
      <c r="I26" s="104"/>
      <c r="J26" s="105"/>
      <c r="K26" s="105"/>
      <c r="L26" s="105"/>
      <c r="M26" s="92"/>
      <c r="N26" s="106"/>
      <c r="O26" s="106"/>
      <c r="P26" s="106"/>
      <c r="Q26" s="106"/>
      <c r="R26" s="106"/>
      <c r="S26" s="106"/>
      <c r="T26" s="106"/>
      <c r="U26" s="107"/>
      <c r="V26" s="107"/>
      <c r="W26" s="107"/>
      <c r="X26" s="107"/>
      <c r="Y26" s="107"/>
      <c r="Z26" s="92"/>
      <c r="AA26" s="92"/>
      <c r="AB26" s="92"/>
      <c r="AC26" s="92"/>
      <c r="AD26" s="92"/>
      <c r="AE26" s="92"/>
    </row>
    <row r="27" spans="1:32" s="91" customFormat="1" ht="21.95" customHeight="1">
      <c r="A27" s="343"/>
      <c r="B27" s="344"/>
      <c r="C27" s="344"/>
      <c r="D27" s="142" t="s">
        <v>488</v>
      </c>
      <c r="E27" s="142"/>
      <c r="F27" s="142"/>
      <c r="G27" s="209"/>
      <c r="H27" s="146"/>
      <c r="I27" s="104"/>
      <c r="J27" s="105"/>
      <c r="K27" s="105"/>
      <c r="L27" s="105"/>
      <c r="M27" s="92"/>
      <c r="N27" s="106"/>
      <c r="O27" s="106"/>
      <c r="P27" s="106"/>
      <c r="Q27" s="106"/>
      <c r="R27" s="106"/>
      <c r="S27" s="106"/>
      <c r="T27" s="106"/>
      <c r="U27" s="107"/>
      <c r="V27" s="107"/>
      <c r="W27" s="107"/>
      <c r="X27" s="107"/>
      <c r="Y27" s="107"/>
      <c r="Z27" s="92"/>
      <c r="AA27" s="92"/>
      <c r="AB27" s="92"/>
      <c r="AC27" s="92"/>
      <c r="AD27" s="92"/>
      <c r="AE27" s="92"/>
    </row>
    <row r="28" spans="1:32" s="91" customFormat="1" ht="21.95" customHeight="1" thickBot="1">
      <c r="A28" s="345"/>
      <c r="B28" s="346"/>
      <c r="C28" s="346"/>
      <c r="D28" s="210"/>
      <c r="E28" s="210"/>
      <c r="F28" s="210"/>
      <c r="G28" s="147" t="s">
        <v>488</v>
      </c>
      <c r="H28" s="148"/>
      <c r="I28" s="104"/>
      <c r="J28" s="105"/>
      <c r="K28" s="105"/>
      <c r="L28" s="105"/>
      <c r="M28" s="92"/>
      <c r="N28" s="106"/>
      <c r="O28" s="106"/>
      <c r="P28" s="106"/>
      <c r="Q28" s="106"/>
      <c r="R28" s="106"/>
      <c r="S28" s="106"/>
      <c r="T28" s="106"/>
      <c r="U28" s="107"/>
      <c r="V28" s="107"/>
      <c r="W28" s="107"/>
      <c r="X28" s="107"/>
      <c r="Y28" s="107"/>
      <c r="Z28" s="92"/>
      <c r="AA28" s="92"/>
      <c r="AB28" s="92"/>
      <c r="AC28" s="92"/>
      <c r="AD28" s="92"/>
      <c r="AE28" s="92"/>
    </row>
  </sheetData>
  <mergeCells count="54">
    <mergeCell ref="A25:C25"/>
    <mergeCell ref="A26:C26"/>
    <mergeCell ref="A27:C27"/>
    <mergeCell ref="A28:C28"/>
    <mergeCell ref="G11:G12"/>
    <mergeCell ref="A20:F20"/>
    <mergeCell ref="A21:C21"/>
    <mergeCell ref="A22:H22"/>
    <mergeCell ref="A23:C23"/>
    <mergeCell ref="A24:C24"/>
    <mergeCell ref="D24:H24"/>
    <mergeCell ref="P3:P4"/>
    <mergeCell ref="Q3:Q4"/>
    <mergeCell ref="R3:R4"/>
    <mergeCell ref="G3:G4"/>
    <mergeCell ref="H3:H4"/>
    <mergeCell ref="I3:I4"/>
    <mergeCell ref="J3:J4"/>
    <mergeCell ref="K3:K4"/>
    <mergeCell ref="M3:M4"/>
    <mergeCell ref="N3:N4"/>
    <mergeCell ref="O3:O4"/>
    <mergeCell ref="A5:A17"/>
    <mergeCell ref="B5:B17"/>
    <mergeCell ref="C5:C17"/>
    <mergeCell ref="D5:D17"/>
    <mergeCell ref="AE8:AE10"/>
    <mergeCell ref="S3:S4"/>
    <mergeCell ref="T3:T4"/>
    <mergeCell ref="U3:U4"/>
    <mergeCell ref="V3:X3"/>
    <mergeCell ref="Y3:Y4"/>
    <mergeCell ref="Z3:Z4"/>
    <mergeCell ref="AA3:AA4"/>
    <mergeCell ref="AB3:AB4"/>
    <mergeCell ref="AC3:AC4"/>
    <mergeCell ref="AD3:AD4"/>
    <mergeCell ref="AE3:AE4"/>
    <mergeCell ref="L3:L4"/>
    <mergeCell ref="A3:A4"/>
    <mergeCell ref="B3:B4"/>
    <mergeCell ref="C3:C4"/>
    <mergeCell ref="D3:D4"/>
    <mergeCell ref="E3:E4"/>
    <mergeCell ref="F3:F4"/>
    <mergeCell ref="A1:E2"/>
    <mergeCell ref="F1:T1"/>
    <mergeCell ref="U1:Y1"/>
    <mergeCell ref="Z1:AE1"/>
    <mergeCell ref="F2:I2"/>
    <mergeCell ref="K2:M2"/>
    <mergeCell ref="N2:U2"/>
    <mergeCell ref="Y2:Z2"/>
    <mergeCell ref="AA2:AE2"/>
  </mergeCells>
  <conditionalFormatting sqref="U6:U7">
    <cfRule type="containsText" dxfId="98" priority="156" operator="containsText" text="No aceptable">
      <formula>NOT(ISERROR(SEARCH("No aceptable",U6)))</formula>
    </cfRule>
    <cfRule type="containsText" dxfId="97" priority="157" operator="containsText" text="Aceptable con control especifico">
      <formula>NOT(ISERROR(SEARCH("Aceptable con control especifico",U6)))</formula>
    </cfRule>
    <cfRule type="containsText" dxfId="96" priority="158" operator="containsText" text="Mejorable">
      <formula>NOT(ISERROR(SEARCH("Mejorable",U6)))</formula>
    </cfRule>
  </conditionalFormatting>
  <conditionalFormatting sqref="U5:X5">
    <cfRule type="containsText" dxfId="95" priority="159" operator="containsText" text="No aceptable">
      <formula>NOT(ISERROR(SEARCH("No aceptable",U5)))</formula>
    </cfRule>
    <cfRule type="containsText" dxfId="94" priority="160" operator="containsText" text="Aceptable con control especifico">
      <formula>NOT(ISERROR(SEARCH("Aceptable con control especifico",U5)))</formula>
    </cfRule>
    <cfRule type="containsText" dxfId="93" priority="161" operator="containsText" text="Mejorable">
      <formula>NOT(ISERROR(SEARCH("Mejorable",U5)))</formula>
    </cfRule>
  </conditionalFormatting>
  <conditionalFormatting sqref="U11:X17">
    <cfRule type="containsText" dxfId="92" priority="1" operator="containsText" text="No aceptable">
      <formula>NOT(ISERROR(SEARCH("No aceptable",U11)))</formula>
    </cfRule>
    <cfRule type="containsText" dxfId="91" priority="2" operator="containsText" text="Aceptable con control especifico">
      <formula>NOT(ISERROR(SEARCH("Aceptable con control especifico",U11)))</formula>
    </cfRule>
    <cfRule type="containsText" dxfId="90" priority="3" operator="containsText" text="Mejorable">
      <formula>NOT(ISERROR(SEARCH("Mejorable",U11)))</formula>
    </cfRule>
  </conditionalFormatting>
  <conditionalFormatting sqref="V6:X10">
    <cfRule type="containsText" dxfId="89" priority="191" operator="containsText" text="No aceptable">
      <formula>NOT(ISERROR(SEARCH("No aceptable",V6)))</formula>
    </cfRule>
    <cfRule type="containsText" dxfId="88" priority="192" operator="containsText" text="Aceptable con control especifico">
      <formula>NOT(ISERROR(SEARCH("Aceptable con control especifico",V6)))</formula>
    </cfRule>
    <cfRule type="containsText" dxfId="87" priority="193" operator="containsText" text="Mejorable">
      <formula>NOT(ISERROR(SEARCH("Mejorable",V6)))</formula>
    </cfRule>
  </conditionalFormatting>
  <dataValidations count="6">
    <dataValidation type="list" allowBlank="1" showInputMessage="1" showErrorMessage="1" sqref="G21 G5:G11 G14:G17" xr:uid="{5CECB6F7-70C3-4CA7-83B7-9452AF24941B}">
      <formula1>GRUPO</formula1>
    </dataValidation>
    <dataValidation type="list" allowBlank="1" showInputMessage="1" showErrorMessage="1" sqref="F21 F16:F17 I7 F6:F12" xr:uid="{3CA401F7-864D-4BB3-AE3E-B1DA5167EBB7}">
      <formula1>RIESGO</formula1>
    </dataValidation>
    <dataValidation type="list" allowBlank="1" showInputMessage="1" showErrorMessage="1" sqref="H21 I15 F5 H6:H17 F13:F15" xr:uid="{567013D7-7F0B-427F-B586-E38CE4B04817}">
      <formula1>EFECTO</formula1>
    </dataValidation>
    <dataValidation type="list" allowBlank="1" showInputMessage="1" showErrorMessage="1" sqref="N20:N21 N5:N17" xr:uid="{180BEC22-5F1D-40B1-8AA9-9D8A76CAE52D}">
      <formula1>deficiencia</formula1>
    </dataValidation>
    <dataValidation type="list" allowBlank="1" showInputMessage="1" showErrorMessage="1" sqref="O20:O21 O5:O17" xr:uid="{EB9B5DAD-24AF-4B08-B882-70F953C1B786}">
      <formula1>exposición</formula1>
    </dataValidation>
    <dataValidation type="list" allowBlank="1" showInputMessage="1" showErrorMessage="1" sqref="R20:R21 R5:R17" xr:uid="{6205C672-D21D-4DBA-8503-7D9D90833CC2}">
      <formula1>consecuencia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14EA-5273-497C-A144-966ADE8CCED7}">
  <dimension ref="A1:AG28"/>
  <sheetViews>
    <sheetView zoomScale="124" zoomScaleNormal="124" workbookViewId="0">
      <pane ySplit="4" topLeftCell="A5" activePane="bottomLeft" state="frozen"/>
      <selection pane="bottomLeft" activeCell="Y2" sqref="Y2:Z2"/>
    </sheetView>
  </sheetViews>
  <sheetFormatPr baseColWidth="10" defaultColWidth="9.140625" defaultRowHeight="15"/>
  <cols>
    <col min="1" max="1" width="4.85546875" customWidth="1"/>
    <col min="2" max="2" width="4.28515625" customWidth="1"/>
    <col min="3" max="3" width="7.7109375" customWidth="1"/>
    <col min="4" max="4" width="22.85546875" customWidth="1"/>
    <col min="5" max="5" width="3.85546875" customWidth="1"/>
    <col min="6" max="6" width="24" customWidth="1"/>
    <col min="7" max="7" width="19.28515625" customWidth="1"/>
    <col min="8" max="8" width="28.42578125" customWidth="1"/>
    <col min="9" max="9" width="18.42578125" customWidth="1"/>
    <col min="10" max="10" width="6.5703125" customWidth="1"/>
    <col min="11" max="11" width="10.28515625" customWidth="1"/>
    <col min="12" max="12" width="8.140625" customWidth="1"/>
    <col min="13" max="13" width="7.28515625" customWidth="1"/>
    <col min="14" max="14" width="6" customWidth="1"/>
    <col min="15" max="15" width="5.85546875" customWidth="1"/>
    <col min="16" max="16" width="6.42578125" customWidth="1"/>
    <col min="17" max="17" width="11.28515625" customWidth="1"/>
    <col min="18" max="18" width="4.85546875" customWidth="1"/>
    <col min="19" max="19" width="6.42578125" customWidth="1"/>
    <col min="20" max="20" width="6.140625" customWidth="1"/>
    <col min="21" max="21" width="14.42578125" customWidth="1"/>
    <col min="22" max="22" width="3.42578125" customWidth="1"/>
    <col min="23" max="23" width="2.85546875" customWidth="1"/>
    <col min="24" max="24" width="4" customWidth="1"/>
    <col min="25" max="25" width="15.85546875" customWidth="1"/>
    <col min="26" max="26" width="8.140625" customWidth="1"/>
    <col min="27" max="27" width="6.140625" customWidth="1"/>
    <col min="28" max="28" width="8.140625" customWidth="1"/>
    <col min="29" max="29" width="16.5703125" customWidth="1"/>
    <col min="30" max="30" width="19.5703125" customWidth="1"/>
    <col min="31" max="31" width="18.7109375" customWidth="1"/>
    <col min="32" max="256" width="11.42578125" customWidth="1"/>
  </cols>
  <sheetData>
    <row r="1" spans="1:33" s="108" customFormat="1" ht="20.25" customHeight="1" thickTop="1">
      <c r="A1" s="295"/>
      <c r="B1" s="296"/>
      <c r="C1" s="296"/>
      <c r="D1" s="296"/>
      <c r="E1" s="296"/>
      <c r="F1" s="297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  <c r="U1" s="300" t="s">
        <v>349</v>
      </c>
      <c r="V1" s="301"/>
      <c r="W1" s="301"/>
      <c r="X1" s="301"/>
      <c r="Y1" s="302"/>
      <c r="Z1" s="303" t="s">
        <v>616</v>
      </c>
      <c r="AA1" s="304"/>
      <c r="AB1" s="304"/>
      <c r="AC1" s="304"/>
      <c r="AD1" s="304"/>
      <c r="AE1" s="305"/>
    </row>
    <row r="2" spans="1:33" s="108" customFormat="1" ht="13.5" customHeight="1" thickBot="1">
      <c r="A2" s="295"/>
      <c r="B2" s="296"/>
      <c r="C2" s="296"/>
      <c r="D2" s="296"/>
      <c r="E2" s="296"/>
      <c r="F2" s="306" t="s">
        <v>350</v>
      </c>
      <c r="G2" s="306"/>
      <c r="H2" s="306"/>
      <c r="I2" s="306"/>
      <c r="J2" s="206"/>
      <c r="K2" s="307" t="s">
        <v>351</v>
      </c>
      <c r="L2" s="307"/>
      <c r="M2" s="307"/>
      <c r="N2" s="308" t="s">
        <v>352</v>
      </c>
      <c r="O2" s="308"/>
      <c r="P2" s="308"/>
      <c r="Q2" s="308"/>
      <c r="R2" s="308"/>
      <c r="S2" s="308"/>
      <c r="T2" s="308"/>
      <c r="U2" s="308"/>
      <c r="V2" s="206"/>
      <c r="W2" s="206"/>
      <c r="X2" s="206"/>
      <c r="Y2" s="309"/>
      <c r="Z2" s="309"/>
      <c r="AA2" s="309"/>
      <c r="AB2" s="309"/>
      <c r="AC2" s="309"/>
      <c r="AD2" s="309"/>
      <c r="AE2" s="309"/>
    </row>
    <row r="3" spans="1:33" s="109" customFormat="1" ht="23.25" customHeight="1">
      <c r="A3" s="312" t="s">
        <v>353</v>
      </c>
      <c r="B3" s="314" t="s">
        <v>354</v>
      </c>
      <c r="C3" s="315" t="s">
        <v>355</v>
      </c>
      <c r="D3" s="314" t="s">
        <v>356</v>
      </c>
      <c r="E3" s="317" t="s">
        <v>357</v>
      </c>
      <c r="F3" s="319" t="s">
        <v>358</v>
      </c>
      <c r="G3" s="324" t="s">
        <v>359</v>
      </c>
      <c r="H3" s="324" t="s">
        <v>360</v>
      </c>
      <c r="I3" s="336" t="s">
        <v>361</v>
      </c>
      <c r="J3" s="310" t="s">
        <v>362</v>
      </c>
      <c r="K3" s="310" t="s">
        <v>363</v>
      </c>
      <c r="L3" s="310" t="s">
        <v>364</v>
      </c>
      <c r="M3" s="310" t="s">
        <v>365</v>
      </c>
      <c r="N3" s="310" t="s">
        <v>100</v>
      </c>
      <c r="O3" s="325" t="s">
        <v>366</v>
      </c>
      <c r="P3" s="310" t="s">
        <v>132</v>
      </c>
      <c r="Q3" s="310" t="s">
        <v>367</v>
      </c>
      <c r="R3" s="310" t="s">
        <v>141</v>
      </c>
      <c r="S3" s="310" t="s">
        <v>368</v>
      </c>
      <c r="T3" s="310" t="s">
        <v>369</v>
      </c>
      <c r="U3" s="310" t="s">
        <v>370</v>
      </c>
      <c r="V3" s="324" t="s">
        <v>371</v>
      </c>
      <c r="W3" s="324"/>
      <c r="X3" s="324"/>
      <c r="Y3" s="310" t="s">
        <v>372</v>
      </c>
      <c r="Z3" s="310" t="s">
        <v>373</v>
      </c>
      <c r="AA3" s="310" t="s">
        <v>374</v>
      </c>
      <c r="AB3" s="311" t="s">
        <v>375</v>
      </c>
      <c r="AC3" s="310" t="s">
        <v>376</v>
      </c>
      <c r="AD3" s="310" t="s">
        <v>377</v>
      </c>
      <c r="AE3" s="310" t="s">
        <v>378</v>
      </c>
    </row>
    <row r="4" spans="1:33" s="109" customFormat="1" ht="15.75" customHeight="1" thickBot="1">
      <c r="A4" s="313"/>
      <c r="B4" s="311"/>
      <c r="C4" s="316"/>
      <c r="D4" s="311"/>
      <c r="E4" s="318"/>
      <c r="F4" s="320"/>
      <c r="G4" s="335"/>
      <c r="H4" s="335"/>
      <c r="I4" s="337"/>
      <c r="J4" s="311"/>
      <c r="K4" s="311"/>
      <c r="L4" s="311"/>
      <c r="M4" s="311"/>
      <c r="N4" s="311"/>
      <c r="O4" s="326"/>
      <c r="P4" s="311"/>
      <c r="Q4" s="311"/>
      <c r="R4" s="311"/>
      <c r="S4" s="311"/>
      <c r="T4" s="311"/>
      <c r="U4" s="311"/>
      <c r="V4" s="207" t="s">
        <v>379</v>
      </c>
      <c r="W4" s="207" t="s">
        <v>380</v>
      </c>
      <c r="X4" s="207" t="s">
        <v>381</v>
      </c>
      <c r="Y4" s="311"/>
      <c r="Z4" s="311"/>
      <c r="AA4" s="311"/>
      <c r="AB4" s="338"/>
      <c r="AC4" s="311"/>
      <c r="AD4" s="311"/>
      <c r="AE4" s="311"/>
      <c r="AG4"/>
    </row>
    <row r="5" spans="1:33" s="111" customFormat="1" ht="90" customHeight="1">
      <c r="A5" s="327" t="s">
        <v>491</v>
      </c>
      <c r="B5" s="329" t="s">
        <v>492</v>
      </c>
      <c r="C5" s="331" t="s">
        <v>493</v>
      </c>
      <c r="D5" s="333" t="s">
        <v>494</v>
      </c>
      <c r="E5" s="155" t="s">
        <v>386</v>
      </c>
      <c r="F5" s="153" t="s">
        <v>387</v>
      </c>
      <c r="G5" s="211" t="s">
        <v>388</v>
      </c>
      <c r="H5" s="153" t="s">
        <v>389</v>
      </c>
      <c r="I5" s="211" t="s">
        <v>390</v>
      </c>
      <c r="J5" s="211" t="s">
        <v>391</v>
      </c>
      <c r="K5" s="113" t="s">
        <v>392</v>
      </c>
      <c r="L5" s="113" t="s">
        <v>392</v>
      </c>
      <c r="M5" s="113" t="s">
        <v>392</v>
      </c>
      <c r="N5" s="211">
        <v>6</v>
      </c>
      <c r="O5" s="211">
        <v>2</v>
      </c>
      <c r="P5" s="211">
        <f>IF(N5=0,"",N5*O5)</f>
        <v>12</v>
      </c>
      <c r="Q5" s="118" t="str">
        <f>IF(N5=0,"",IF(AND(P5&gt;=0,P5&lt;5),"BAJO",IF(AND(P5&gt;=6,P5&lt;9),"MEDIO",IF(AND(P5&gt;=9,P5&lt;23),"ALTO",IF(AND(P5&gt;=23,P5&lt;=40),"MUY ALTO")))))</f>
        <v>ALTO</v>
      </c>
      <c r="R5" s="211">
        <v>100</v>
      </c>
      <c r="S5" s="211">
        <f>P5*R5</f>
        <v>1200</v>
      </c>
      <c r="T5" s="211" t="s">
        <v>142</v>
      </c>
      <c r="U5" s="127" t="s">
        <v>393</v>
      </c>
      <c r="V5" s="114">
        <v>3</v>
      </c>
      <c r="W5" s="114">
        <v>0</v>
      </c>
      <c r="X5" s="114">
        <v>0</v>
      </c>
      <c r="Y5" s="115" t="s">
        <v>394</v>
      </c>
      <c r="Z5" s="116" t="s">
        <v>395</v>
      </c>
      <c r="AA5" s="115" t="s">
        <v>392</v>
      </c>
      <c r="AB5" s="115" t="s">
        <v>396</v>
      </c>
      <c r="AC5" s="115" t="s">
        <v>397</v>
      </c>
      <c r="AD5" s="113" t="s">
        <v>398</v>
      </c>
      <c r="AE5" s="119" t="s">
        <v>396</v>
      </c>
    </row>
    <row r="6" spans="1:33" s="111" customFormat="1" ht="64.5" customHeight="1">
      <c r="A6" s="327"/>
      <c r="B6" s="329"/>
      <c r="C6" s="331"/>
      <c r="D6" s="333"/>
      <c r="E6" s="154" t="s">
        <v>386</v>
      </c>
      <c r="F6" s="117" t="s">
        <v>495</v>
      </c>
      <c r="G6" s="211" t="s">
        <v>400</v>
      </c>
      <c r="H6" s="117" t="s">
        <v>401</v>
      </c>
      <c r="I6" s="211" t="s">
        <v>402</v>
      </c>
      <c r="J6" s="211" t="s">
        <v>403</v>
      </c>
      <c r="K6" s="113" t="s">
        <v>392</v>
      </c>
      <c r="L6" s="113" t="s">
        <v>392</v>
      </c>
      <c r="M6" s="113" t="s">
        <v>392</v>
      </c>
      <c r="N6" s="211">
        <v>6</v>
      </c>
      <c r="O6" s="211">
        <v>2</v>
      </c>
      <c r="P6" s="211">
        <f>N6*O6</f>
        <v>12</v>
      </c>
      <c r="Q6" s="118" t="str">
        <f>IF(N6=0,"",IF(AND(P6&gt;=0,P6&lt;5),"BAJO",IF(AND(P6&gt;=6,P6&lt;9),"MEDIO",IF(AND(P6&gt;=9,P6&lt;23),"ALTO",IF(AND(P6&gt;=23,P6&lt;=40),"MUY ALTO")))))</f>
        <v>ALTO</v>
      </c>
      <c r="R6" s="211">
        <v>100</v>
      </c>
      <c r="S6" s="211">
        <f>P6*R6</f>
        <v>1200</v>
      </c>
      <c r="T6" s="211" t="s">
        <v>142</v>
      </c>
      <c r="U6" s="127" t="s">
        <v>393</v>
      </c>
      <c r="V6" s="114">
        <v>3</v>
      </c>
      <c r="W6" s="114">
        <v>0</v>
      </c>
      <c r="X6" s="114">
        <v>8</v>
      </c>
      <c r="Y6" s="115" t="s">
        <v>394</v>
      </c>
      <c r="Z6" s="116" t="s">
        <v>404</v>
      </c>
      <c r="AA6" s="115" t="s">
        <v>392</v>
      </c>
      <c r="AB6" s="115" t="s">
        <v>392</v>
      </c>
      <c r="AC6" s="115" t="s">
        <v>405</v>
      </c>
      <c r="AD6" s="211" t="s">
        <v>406</v>
      </c>
      <c r="AE6" s="119" t="s">
        <v>396</v>
      </c>
    </row>
    <row r="7" spans="1:33" s="111" customFormat="1" ht="64.5" customHeight="1">
      <c r="A7" s="327"/>
      <c r="B7" s="329"/>
      <c r="C7" s="331"/>
      <c r="D7" s="333"/>
      <c r="E7" s="154" t="s">
        <v>386</v>
      </c>
      <c r="F7" s="117" t="s">
        <v>407</v>
      </c>
      <c r="G7" s="211" t="s">
        <v>400</v>
      </c>
      <c r="H7" s="117" t="s">
        <v>408</v>
      </c>
      <c r="I7" s="117" t="s">
        <v>407</v>
      </c>
      <c r="J7" s="211" t="s">
        <v>403</v>
      </c>
      <c r="K7" s="113" t="s">
        <v>392</v>
      </c>
      <c r="L7" s="113" t="s">
        <v>392</v>
      </c>
      <c r="M7" s="113" t="s">
        <v>392</v>
      </c>
      <c r="N7" s="211">
        <v>6</v>
      </c>
      <c r="O7" s="211">
        <v>3</v>
      </c>
      <c r="P7" s="211">
        <v>18</v>
      </c>
      <c r="Q7" s="152" t="s">
        <v>409</v>
      </c>
      <c r="R7" s="211">
        <v>25</v>
      </c>
      <c r="S7" s="211">
        <v>450</v>
      </c>
      <c r="T7" s="211" t="s">
        <v>143</v>
      </c>
      <c r="U7" s="127" t="s">
        <v>393</v>
      </c>
      <c r="V7" s="114">
        <v>3</v>
      </c>
      <c r="W7" s="114">
        <v>0</v>
      </c>
      <c r="X7" s="114">
        <v>8</v>
      </c>
      <c r="Y7" s="115" t="s">
        <v>410</v>
      </c>
      <c r="Z7" s="156" t="s">
        <v>411</v>
      </c>
      <c r="AA7" s="115" t="s">
        <v>392</v>
      </c>
      <c r="AB7" s="115" t="s">
        <v>392</v>
      </c>
      <c r="AC7" s="115" t="s">
        <v>412</v>
      </c>
      <c r="AD7" s="211" t="s">
        <v>413</v>
      </c>
      <c r="AE7" s="119" t="s">
        <v>414</v>
      </c>
    </row>
    <row r="8" spans="1:33" s="111" customFormat="1" ht="71.25" customHeight="1">
      <c r="A8" s="327"/>
      <c r="B8" s="329"/>
      <c r="C8" s="331"/>
      <c r="D8" s="333"/>
      <c r="E8" s="154" t="s">
        <v>386</v>
      </c>
      <c r="F8" s="157" t="s">
        <v>415</v>
      </c>
      <c r="G8" s="211" t="s">
        <v>416</v>
      </c>
      <c r="H8" s="117" t="s">
        <v>417</v>
      </c>
      <c r="I8" s="211" t="s">
        <v>418</v>
      </c>
      <c r="J8" s="211" t="s">
        <v>419</v>
      </c>
      <c r="K8" s="157" t="s">
        <v>420</v>
      </c>
      <c r="L8" s="157" t="s">
        <v>420</v>
      </c>
      <c r="M8" s="157" t="s">
        <v>420</v>
      </c>
      <c r="N8" s="113">
        <v>2</v>
      </c>
      <c r="O8" s="113">
        <v>4</v>
      </c>
      <c r="P8" s="156">
        <f>+N8*O8</f>
        <v>8</v>
      </c>
      <c r="Q8" s="118" t="str">
        <f t="shared" ref="Q8:Q13" si="0">IF(N8=0,"",IF(AND(P8&gt;=0,P8&lt;5),"BAJO",IF(AND(P8&gt;=6,P8&lt;9),"MEDIO",IF(AND(P8&gt;=9,P8&lt;23),"ALTO",IF(AND(P8&gt;=23,P8&lt;=40),"MUY ALTO")))))</f>
        <v>MEDIO</v>
      </c>
      <c r="R8" s="156">
        <v>60</v>
      </c>
      <c r="S8" s="156">
        <f>+P8*R8</f>
        <v>480</v>
      </c>
      <c r="T8" s="156" t="str">
        <f>IF(AND(S8&gt;=10,S8&lt;=20),"IV",IF(AND(S8&gt;=40,S8&lt;=120),"III",IF(AND(S8&gt;=150,S8&lt;=500),"II",IF(AND(S8&gt;=600,S8&lt;=4000),"I",""))))</f>
        <v>II</v>
      </c>
      <c r="U8" s="158" t="str">
        <f>IF(AND(T8&gt;="IV",T8&lt;="IV"),"ACEPTABLE",IF(AND(T8&gt;="III",T8&lt;="III"),"ACEPTABLE",IF(AND(T8&gt;="II",T8&lt;="II"),"ACEPTABLE CON CONTROL ESPECIFICO",IF(AND(T8&gt;="I",T8&lt;="I"),"NO ACEPTABLE",""))))</f>
        <v>ACEPTABLE CON CONTROL ESPECIFICO</v>
      </c>
      <c r="V8" s="114">
        <v>3</v>
      </c>
      <c r="W8" s="114">
        <v>0</v>
      </c>
      <c r="X8" s="114">
        <v>0</v>
      </c>
      <c r="Y8" s="156" t="s">
        <v>421</v>
      </c>
      <c r="Z8" s="156" t="s">
        <v>422</v>
      </c>
      <c r="AA8" s="115" t="s">
        <v>396</v>
      </c>
      <c r="AB8" s="115" t="s">
        <v>396</v>
      </c>
      <c r="AC8" s="115" t="s">
        <v>396</v>
      </c>
      <c r="AD8" s="156" t="s">
        <v>423</v>
      </c>
      <c r="AE8" s="321" t="s">
        <v>396</v>
      </c>
    </row>
    <row r="9" spans="1:33" s="111" customFormat="1" ht="63" customHeight="1">
      <c r="A9" s="327"/>
      <c r="B9" s="329"/>
      <c r="C9" s="331"/>
      <c r="D9" s="333"/>
      <c r="E9" s="154" t="s">
        <v>386</v>
      </c>
      <c r="F9" s="157" t="s">
        <v>424</v>
      </c>
      <c r="G9" s="211" t="s">
        <v>416</v>
      </c>
      <c r="H9" s="157" t="s">
        <v>425</v>
      </c>
      <c r="I9" s="211" t="s">
        <v>426</v>
      </c>
      <c r="J9" s="211"/>
      <c r="K9" s="157" t="s">
        <v>420</v>
      </c>
      <c r="L9" s="157" t="s">
        <v>420</v>
      </c>
      <c r="M9" s="157" t="s">
        <v>420</v>
      </c>
      <c r="N9" s="157">
        <v>2</v>
      </c>
      <c r="O9" s="113">
        <v>4</v>
      </c>
      <c r="P9" s="156">
        <f>+N9*O9</f>
        <v>8</v>
      </c>
      <c r="Q9" s="118" t="str">
        <f t="shared" si="0"/>
        <v>MEDIO</v>
      </c>
      <c r="R9" s="156">
        <v>60</v>
      </c>
      <c r="S9" s="156">
        <f>+P9*R9</f>
        <v>480</v>
      </c>
      <c r="T9" s="156" t="str">
        <f>IF(AND(S9&gt;=10,S9&lt;=20),"IV",IF(AND(S9&gt;=40,S9&lt;=120),"III",IF(AND(S9&gt;=150,S9&lt;=500),"II",IF(AND(S9&gt;=600,S9&lt;=4000),"I",""))))</f>
        <v>II</v>
      </c>
      <c r="U9" s="158" t="str">
        <f>IF(AND(T9&gt;="IV",T9&lt;="IV"),"ACEPTABLE",IF(AND(T9&gt;="III",T9&lt;="III"),"ACEPTABLE",IF(AND(T9&gt;="II",T9&lt;="II"),"ACEPTABLE CON CONTROL ESPECIFICO",IF(AND(T9&gt;="I",T9&lt;="I"),"NO ACEPTABLE",""))))</f>
        <v>ACEPTABLE CON CONTROL ESPECIFICO</v>
      </c>
      <c r="V9" s="114">
        <v>3</v>
      </c>
      <c r="W9" s="114">
        <v>0</v>
      </c>
      <c r="X9" s="114">
        <v>0</v>
      </c>
      <c r="Y9" s="156" t="s">
        <v>421</v>
      </c>
      <c r="Z9" s="156" t="s">
        <v>427</v>
      </c>
      <c r="AA9" s="115" t="s">
        <v>396</v>
      </c>
      <c r="AB9" s="115" t="s">
        <v>396</v>
      </c>
      <c r="AC9" s="115" t="s">
        <v>396</v>
      </c>
      <c r="AD9" s="156" t="s">
        <v>428</v>
      </c>
      <c r="AE9" s="322"/>
    </row>
    <row r="10" spans="1:33" s="111" customFormat="1" ht="63" customHeight="1">
      <c r="A10" s="327"/>
      <c r="B10" s="329"/>
      <c r="C10" s="331"/>
      <c r="D10" s="333"/>
      <c r="E10" s="154" t="s">
        <v>386</v>
      </c>
      <c r="F10" s="157" t="s">
        <v>429</v>
      </c>
      <c r="G10" s="211" t="s">
        <v>416</v>
      </c>
      <c r="H10" s="157" t="s">
        <v>425</v>
      </c>
      <c r="I10" s="211" t="s">
        <v>496</v>
      </c>
      <c r="J10" s="211"/>
      <c r="K10" s="157" t="s">
        <v>420</v>
      </c>
      <c r="L10" s="157" t="s">
        <v>420</v>
      </c>
      <c r="M10" s="157" t="s">
        <v>420</v>
      </c>
      <c r="N10" s="157">
        <v>2</v>
      </c>
      <c r="O10" s="157">
        <v>4</v>
      </c>
      <c r="P10" s="156">
        <f>+N10*O10</f>
        <v>8</v>
      </c>
      <c r="Q10" s="118" t="str">
        <f t="shared" si="0"/>
        <v>MEDIO</v>
      </c>
      <c r="R10" s="156">
        <v>60</v>
      </c>
      <c r="S10" s="156">
        <f>+P10*R10</f>
        <v>480</v>
      </c>
      <c r="T10" s="156" t="str">
        <f>IF(AND(S10&gt;=10,S10&lt;=20),"IV",IF(AND(S10&gt;=40,S10&lt;=120),"III",IF(AND(S10&gt;=150,S10&lt;=500),"II",IF(AND(S10&gt;=600,S10&lt;=4000),"I",""))))</f>
        <v>II</v>
      </c>
      <c r="U10" s="158" t="str">
        <f>IF(AND(T10&gt;="IV",T10&lt;="IV"),"ACEPTABLE",IF(AND(T10&gt;="III",T10&lt;="III"),"ACEPTABLE",IF(AND(T10&gt;="II",T10&lt;="II"),"ACEPTABLE CON CONTROL ESPECIFICO",IF(AND(T10&gt;="I",T10&lt;="I"),"NO ACEPTABLE",""))))</f>
        <v>ACEPTABLE CON CONTROL ESPECIFICO</v>
      </c>
      <c r="V10" s="114">
        <v>3</v>
      </c>
      <c r="W10" s="114">
        <v>0</v>
      </c>
      <c r="X10" s="114">
        <v>0</v>
      </c>
      <c r="Y10" s="156" t="s">
        <v>421</v>
      </c>
      <c r="Z10" s="156" t="s">
        <v>431</v>
      </c>
      <c r="AA10" s="115" t="s">
        <v>396</v>
      </c>
      <c r="AB10" s="115" t="s">
        <v>396</v>
      </c>
      <c r="AC10" s="115" t="s">
        <v>396</v>
      </c>
      <c r="AD10" s="156" t="s">
        <v>432</v>
      </c>
      <c r="AE10" s="323"/>
    </row>
    <row r="11" spans="1:33" s="111" customFormat="1" ht="95.25" customHeight="1">
      <c r="A11" s="327"/>
      <c r="B11" s="329"/>
      <c r="C11" s="331"/>
      <c r="D11" s="333"/>
      <c r="E11" s="154" t="s">
        <v>386</v>
      </c>
      <c r="F11" s="117" t="s">
        <v>433</v>
      </c>
      <c r="G11" s="347" t="s">
        <v>29</v>
      </c>
      <c r="H11" s="117" t="s">
        <v>434</v>
      </c>
      <c r="I11" s="211" t="s">
        <v>435</v>
      </c>
      <c r="J11" s="211" t="s">
        <v>436</v>
      </c>
      <c r="K11" s="113" t="s">
        <v>392</v>
      </c>
      <c r="L11" s="113" t="s">
        <v>392</v>
      </c>
      <c r="M11" s="113" t="s">
        <v>392</v>
      </c>
      <c r="N11" s="211">
        <v>2</v>
      </c>
      <c r="O11" s="211">
        <v>4</v>
      </c>
      <c r="P11" s="211">
        <f t="shared" ref="P11:P17" si="1">N11*O11</f>
        <v>8</v>
      </c>
      <c r="Q11" s="118" t="str">
        <f t="shared" si="0"/>
        <v>MEDIO</v>
      </c>
      <c r="R11" s="211">
        <v>10</v>
      </c>
      <c r="S11" s="211">
        <v>80</v>
      </c>
      <c r="T11" s="211" t="s">
        <v>157</v>
      </c>
      <c r="U11" s="127" t="s">
        <v>437</v>
      </c>
      <c r="V11" s="114">
        <v>3</v>
      </c>
      <c r="W11" s="114">
        <v>0</v>
      </c>
      <c r="X11" s="114">
        <v>0</v>
      </c>
      <c r="Y11" s="115" t="s">
        <v>438</v>
      </c>
      <c r="Z11" s="156" t="s">
        <v>411</v>
      </c>
      <c r="AA11" s="115" t="s">
        <v>396</v>
      </c>
      <c r="AB11" s="115" t="s">
        <v>396</v>
      </c>
      <c r="AC11" s="115" t="s">
        <v>396</v>
      </c>
      <c r="AD11" s="211" t="s">
        <v>439</v>
      </c>
      <c r="AE11" s="119" t="s">
        <v>414</v>
      </c>
    </row>
    <row r="12" spans="1:33" s="111" customFormat="1" ht="82.5" customHeight="1">
      <c r="A12" s="327"/>
      <c r="B12" s="329"/>
      <c r="C12" s="331"/>
      <c r="D12" s="333"/>
      <c r="E12" s="154" t="s">
        <v>386</v>
      </c>
      <c r="F12" s="112" t="s">
        <v>440</v>
      </c>
      <c r="G12" s="347"/>
      <c r="H12" s="117" t="s">
        <v>441</v>
      </c>
      <c r="I12" s="211" t="s">
        <v>442</v>
      </c>
      <c r="J12" s="211" t="s">
        <v>436</v>
      </c>
      <c r="K12" s="113" t="s">
        <v>392</v>
      </c>
      <c r="L12" s="113" t="s">
        <v>392</v>
      </c>
      <c r="M12" s="113" t="s">
        <v>392</v>
      </c>
      <c r="N12" s="211">
        <v>2</v>
      </c>
      <c r="O12" s="211">
        <v>4</v>
      </c>
      <c r="P12" s="211">
        <f t="shared" si="1"/>
        <v>8</v>
      </c>
      <c r="Q12" s="118" t="str">
        <f t="shared" si="0"/>
        <v>MEDIO</v>
      </c>
      <c r="R12" s="211">
        <v>10</v>
      </c>
      <c r="S12" s="211">
        <v>81</v>
      </c>
      <c r="T12" s="211" t="s">
        <v>157</v>
      </c>
      <c r="U12" s="127" t="s">
        <v>437</v>
      </c>
      <c r="V12" s="114">
        <v>3</v>
      </c>
      <c r="W12" s="114">
        <v>0</v>
      </c>
      <c r="X12" s="114">
        <v>0</v>
      </c>
      <c r="Y12" s="115" t="s">
        <v>443</v>
      </c>
      <c r="Z12" s="156" t="s">
        <v>411</v>
      </c>
      <c r="AA12" s="115" t="s">
        <v>396</v>
      </c>
      <c r="AB12" s="115" t="s">
        <v>396</v>
      </c>
      <c r="AC12" s="115" t="s">
        <v>396</v>
      </c>
      <c r="AD12" s="211" t="s">
        <v>444</v>
      </c>
      <c r="AE12" s="119" t="s">
        <v>396</v>
      </c>
    </row>
    <row r="13" spans="1:33" s="111" customFormat="1" ht="58.5" customHeight="1">
      <c r="A13" s="327"/>
      <c r="B13" s="329"/>
      <c r="C13" s="331"/>
      <c r="D13" s="333"/>
      <c r="E13" s="154" t="s">
        <v>392</v>
      </c>
      <c r="F13" s="153" t="s">
        <v>497</v>
      </c>
      <c r="G13" s="154" t="s">
        <v>446</v>
      </c>
      <c r="H13" s="153" t="s">
        <v>447</v>
      </c>
      <c r="I13" s="211" t="s">
        <v>498</v>
      </c>
      <c r="J13" s="211" t="s">
        <v>449</v>
      </c>
      <c r="K13" s="113" t="s">
        <v>396</v>
      </c>
      <c r="L13" s="113" t="s">
        <v>396</v>
      </c>
      <c r="M13" s="113" t="s">
        <v>392</v>
      </c>
      <c r="N13" s="211">
        <v>6</v>
      </c>
      <c r="O13" s="211">
        <v>4</v>
      </c>
      <c r="P13" s="211">
        <f t="shared" si="1"/>
        <v>24</v>
      </c>
      <c r="Q13" s="137" t="str">
        <f t="shared" si="0"/>
        <v>MUY ALTO</v>
      </c>
      <c r="R13" s="211">
        <v>100</v>
      </c>
      <c r="S13" s="211">
        <f>P13*R13</f>
        <v>2400</v>
      </c>
      <c r="T13" s="211" t="s">
        <v>142</v>
      </c>
      <c r="U13" s="138" t="s">
        <v>393</v>
      </c>
      <c r="V13" s="114">
        <v>3</v>
      </c>
      <c r="W13" s="114">
        <v>0</v>
      </c>
      <c r="X13" s="114">
        <v>0</v>
      </c>
      <c r="Y13" s="115" t="s">
        <v>394</v>
      </c>
      <c r="Z13" s="116" t="s">
        <v>392</v>
      </c>
      <c r="AA13" s="115" t="s">
        <v>396</v>
      </c>
      <c r="AB13" s="115" t="s">
        <v>396</v>
      </c>
      <c r="AC13" s="115" t="s">
        <v>396</v>
      </c>
      <c r="AD13" s="211" t="s">
        <v>450</v>
      </c>
      <c r="AE13" s="119" t="s">
        <v>396</v>
      </c>
    </row>
    <row r="14" spans="1:33" s="111" customFormat="1" ht="58.5" customHeight="1">
      <c r="A14" s="327"/>
      <c r="B14" s="329"/>
      <c r="C14" s="331"/>
      <c r="D14" s="333"/>
      <c r="E14" s="154" t="s">
        <v>386</v>
      </c>
      <c r="F14" s="112" t="s">
        <v>451</v>
      </c>
      <c r="G14" s="211" t="s">
        <v>30</v>
      </c>
      <c r="H14" s="153" t="s">
        <v>452</v>
      </c>
      <c r="I14" s="211" t="s">
        <v>453</v>
      </c>
      <c r="J14" s="211" t="s">
        <v>419</v>
      </c>
      <c r="K14" s="113" t="s">
        <v>396</v>
      </c>
      <c r="L14" s="113" t="s">
        <v>396</v>
      </c>
      <c r="M14" s="113" t="s">
        <v>396</v>
      </c>
      <c r="N14" s="211">
        <v>2</v>
      </c>
      <c r="O14" s="211">
        <v>3</v>
      </c>
      <c r="P14" s="211">
        <f t="shared" si="1"/>
        <v>6</v>
      </c>
      <c r="Q14" s="159" t="s">
        <v>364</v>
      </c>
      <c r="R14" s="211">
        <v>10</v>
      </c>
      <c r="S14" s="211">
        <v>60</v>
      </c>
      <c r="T14" s="211" t="s">
        <v>157</v>
      </c>
      <c r="U14" s="138" t="s">
        <v>437</v>
      </c>
      <c r="V14" s="114">
        <v>3</v>
      </c>
      <c r="W14" s="114">
        <v>0</v>
      </c>
      <c r="X14" s="114">
        <v>0</v>
      </c>
      <c r="Y14" s="115" t="s">
        <v>454</v>
      </c>
      <c r="Z14" s="156" t="s">
        <v>411</v>
      </c>
      <c r="AA14" s="115" t="s">
        <v>396</v>
      </c>
      <c r="AB14" s="115" t="s">
        <v>396</v>
      </c>
      <c r="AC14" s="115" t="s">
        <v>396</v>
      </c>
      <c r="AD14" s="211" t="s">
        <v>455</v>
      </c>
      <c r="AE14" s="119" t="s">
        <v>396</v>
      </c>
      <c r="AF14" s="119"/>
    </row>
    <row r="15" spans="1:33" s="111" customFormat="1" ht="58.5" customHeight="1" thickBot="1">
      <c r="A15" s="327"/>
      <c r="B15" s="329"/>
      <c r="C15" s="331"/>
      <c r="D15" s="333"/>
      <c r="E15" s="154" t="s">
        <v>386</v>
      </c>
      <c r="F15" s="117" t="s">
        <v>456</v>
      </c>
      <c r="G15" s="211" t="s">
        <v>457</v>
      </c>
      <c r="H15" s="153" t="s">
        <v>458</v>
      </c>
      <c r="I15" s="117" t="s">
        <v>459</v>
      </c>
      <c r="J15" s="211" t="s">
        <v>460</v>
      </c>
      <c r="K15" s="113" t="s">
        <v>396</v>
      </c>
      <c r="L15" s="113" t="s">
        <v>396</v>
      </c>
      <c r="M15" s="113" t="s">
        <v>396</v>
      </c>
      <c r="N15" s="211">
        <v>2</v>
      </c>
      <c r="O15" s="211">
        <v>4</v>
      </c>
      <c r="P15" s="211">
        <f t="shared" si="1"/>
        <v>8</v>
      </c>
      <c r="Q15" s="159" t="s">
        <v>364</v>
      </c>
      <c r="R15" s="211">
        <v>10</v>
      </c>
      <c r="S15" s="211">
        <v>80</v>
      </c>
      <c r="T15" s="211" t="s">
        <v>157</v>
      </c>
      <c r="U15" s="138" t="s">
        <v>437</v>
      </c>
      <c r="V15" s="114">
        <v>3</v>
      </c>
      <c r="W15" s="114">
        <v>0</v>
      </c>
      <c r="X15" s="114">
        <v>0</v>
      </c>
      <c r="Y15" s="115" t="s">
        <v>461</v>
      </c>
      <c r="Z15" s="156" t="s">
        <v>462</v>
      </c>
      <c r="AA15" s="115" t="s">
        <v>396</v>
      </c>
      <c r="AB15" s="115" t="s">
        <v>396</v>
      </c>
      <c r="AC15" s="115" t="s">
        <v>463</v>
      </c>
      <c r="AD15" s="211" t="s">
        <v>464</v>
      </c>
      <c r="AE15" s="119" t="s">
        <v>396</v>
      </c>
      <c r="AF15" s="161"/>
    </row>
    <row r="16" spans="1:33" s="111" customFormat="1" ht="90" customHeight="1">
      <c r="A16" s="327"/>
      <c r="B16" s="329"/>
      <c r="C16" s="331"/>
      <c r="D16" s="333"/>
      <c r="E16" s="140" t="s">
        <v>386</v>
      </c>
      <c r="F16" s="120" t="s">
        <v>465</v>
      </c>
      <c r="G16" s="84" t="s">
        <v>25</v>
      </c>
      <c r="H16" s="120" t="s">
        <v>466</v>
      </c>
      <c r="I16" s="84" t="s">
        <v>467</v>
      </c>
      <c r="J16" s="211" t="s">
        <v>468</v>
      </c>
      <c r="K16" s="121" t="s">
        <v>469</v>
      </c>
      <c r="L16" s="121" t="s">
        <v>469</v>
      </c>
      <c r="M16" s="121" t="s">
        <v>470</v>
      </c>
      <c r="N16" s="84" t="s">
        <v>364</v>
      </c>
      <c r="O16" s="84"/>
      <c r="P16" s="84"/>
      <c r="Q16" s="122" t="s">
        <v>364</v>
      </c>
      <c r="R16" s="84" t="s">
        <v>471</v>
      </c>
      <c r="S16" s="84"/>
      <c r="T16" s="84"/>
      <c r="U16" s="123" t="s">
        <v>437</v>
      </c>
      <c r="V16" s="123">
        <v>3</v>
      </c>
      <c r="W16" s="123">
        <v>0</v>
      </c>
      <c r="X16" s="123">
        <v>0</v>
      </c>
      <c r="Y16" s="124" t="s">
        <v>472</v>
      </c>
      <c r="Z16" s="125" t="s">
        <v>404</v>
      </c>
      <c r="AA16" s="124" t="s">
        <v>396</v>
      </c>
      <c r="AB16" s="124" t="s">
        <v>396</v>
      </c>
      <c r="AC16" s="124" t="s">
        <v>414</v>
      </c>
      <c r="AD16" s="84" t="s">
        <v>473</v>
      </c>
      <c r="AE16" s="126" t="s">
        <v>474</v>
      </c>
    </row>
    <row r="17" spans="1:32" s="111" customFormat="1" ht="93.75" customHeight="1">
      <c r="A17" s="328"/>
      <c r="B17" s="330"/>
      <c r="C17" s="332"/>
      <c r="D17" s="334"/>
      <c r="E17" s="154" t="s">
        <v>392</v>
      </c>
      <c r="F17" s="157" t="s">
        <v>499</v>
      </c>
      <c r="G17" s="211" t="s">
        <v>30</v>
      </c>
      <c r="H17" s="153" t="s">
        <v>476</v>
      </c>
      <c r="I17" s="211" t="s">
        <v>477</v>
      </c>
      <c r="J17" s="211" t="s">
        <v>478</v>
      </c>
      <c r="K17" s="113" t="s">
        <v>396</v>
      </c>
      <c r="L17" s="113" t="s">
        <v>396</v>
      </c>
      <c r="M17" s="113" t="s">
        <v>396</v>
      </c>
      <c r="N17" s="211">
        <v>10</v>
      </c>
      <c r="O17" s="211">
        <v>1</v>
      </c>
      <c r="P17" s="211">
        <f t="shared" si="1"/>
        <v>10</v>
      </c>
      <c r="Q17" s="160" t="s">
        <v>409</v>
      </c>
      <c r="R17" s="211">
        <v>100</v>
      </c>
      <c r="S17" s="211">
        <v>1000</v>
      </c>
      <c r="T17" s="211" t="s">
        <v>142</v>
      </c>
      <c r="U17" s="138" t="s">
        <v>393</v>
      </c>
      <c r="V17" s="114">
        <v>3</v>
      </c>
      <c r="W17" s="114">
        <v>0</v>
      </c>
      <c r="X17" s="114">
        <v>0</v>
      </c>
      <c r="Y17" s="115" t="s">
        <v>479</v>
      </c>
      <c r="Z17" s="116" t="s">
        <v>480</v>
      </c>
      <c r="AA17" s="115" t="s">
        <v>396</v>
      </c>
      <c r="AB17" s="115" t="s">
        <v>396</v>
      </c>
      <c r="AC17" s="115" t="s">
        <v>396</v>
      </c>
      <c r="AD17" s="211" t="s">
        <v>481</v>
      </c>
      <c r="AE17" s="119" t="s">
        <v>396</v>
      </c>
    </row>
    <row r="18" spans="1:32" s="111" customFormat="1" ht="20.25" customHeight="1">
      <c r="E18" s="139"/>
      <c r="H18" s="111" t="s">
        <v>482</v>
      </c>
      <c r="U18" s="128"/>
      <c r="V18" s="128"/>
      <c r="W18" s="128"/>
      <c r="X18" s="128"/>
    </row>
    <row r="19" spans="1:32" s="91" customFormat="1" ht="52.5" customHeight="1" thickBot="1">
      <c r="A19" s="93"/>
      <c r="B19" s="95"/>
      <c r="C19" s="94"/>
      <c r="D19" s="95"/>
      <c r="E19" s="95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</row>
    <row r="20" spans="1:32" s="91" customFormat="1" ht="36.75" customHeight="1" thickBot="1">
      <c r="A20" s="348" t="s">
        <v>483</v>
      </c>
      <c r="B20" s="349"/>
      <c r="C20" s="349"/>
      <c r="D20" s="349"/>
      <c r="E20" s="349"/>
      <c r="F20" s="350"/>
      <c r="G20" s="149"/>
      <c r="H20" s="143"/>
      <c r="I20" s="96"/>
      <c r="J20" s="96"/>
      <c r="K20" s="98"/>
      <c r="L20" s="98"/>
      <c r="M20" s="98"/>
      <c r="N20" s="96"/>
      <c r="O20" s="96"/>
      <c r="P20" s="96" t="str">
        <f>IF(N20=0,"",N20*O20)</f>
        <v/>
      </c>
      <c r="Q20" s="96" t="str">
        <f>IF(N20=0,"",IF(AND(P20&gt;=0,P20&lt;5),"BAJO",IF(AND(P20&gt;=6,P20&lt;9),"MEDIO",IF(AND(P20&gt;=9,P20&lt;23),"ALTO",IF(AND(P20&gt;=23,P20&lt;=40),"MUY ALTO")))))</f>
        <v/>
      </c>
      <c r="R20" s="96"/>
      <c r="S20" s="96" t="str">
        <f>IF(R20=0,"",P20*R20)</f>
        <v/>
      </c>
      <c r="T20" s="96" t="str">
        <f>IF(R20=0,"",IF(AND(S20&gt;=0,S20&lt;20),"IV",IF(AND(S20&gt;=40,S20&lt;120),"III",IF(AND(S20&gt;=150,S20&lt;500),"II",IF(AND(S20&gt;=600,S20&lt;=4000),"I")))))</f>
        <v/>
      </c>
      <c r="U20" s="96"/>
      <c r="V20" s="96"/>
      <c r="W20" s="96"/>
      <c r="X20" s="96"/>
      <c r="Y20" s="99"/>
      <c r="Z20" s="100"/>
      <c r="AA20" s="99"/>
      <c r="AB20" s="99"/>
      <c r="AC20" s="99"/>
      <c r="AD20" s="96"/>
      <c r="AE20" s="96"/>
      <c r="AF20" s="92"/>
    </row>
    <row r="21" spans="1:32" s="91" customFormat="1" ht="21.95" customHeight="1">
      <c r="A21" s="351" t="s">
        <v>484</v>
      </c>
      <c r="B21" s="352"/>
      <c r="C21" s="352"/>
      <c r="D21" s="150" t="s">
        <v>485</v>
      </c>
      <c r="E21" s="150"/>
      <c r="F21" s="151"/>
      <c r="G21" s="141"/>
      <c r="H21" s="144"/>
      <c r="I21" s="96"/>
      <c r="J21" s="96"/>
      <c r="K21" s="98"/>
      <c r="L21" s="98"/>
      <c r="M21" s="98"/>
      <c r="N21" s="96"/>
      <c r="O21" s="96"/>
      <c r="P21" s="96" t="str">
        <f>IF(N21=0,"",N21*O21)</f>
        <v/>
      </c>
      <c r="Q21" s="96" t="str">
        <f>IF(N21=0,"",IF(AND(P21&gt;=0,P21&lt;5),"BAJO",IF(AND(P21&gt;=6,P21&lt;9),"MEDIO",IF(AND(P21&gt;=9,P21&lt;23),"ALTO",IF(AND(P21&gt;=23,P21&lt;=40),"MUY ALTO")))))</f>
        <v/>
      </c>
      <c r="R21" s="96"/>
      <c r="S21" s="96" t="str">
        <f>IF(R21=0,"",P21*R21)</f>
        <v/>
      </c>
      <c r="T21" s="96" t="str">
        <f>IF(R21=0,"",IF(AND(S21&gt;=0,S21&lt;20),"IV",IF(AND(S21&gt;=40,S21&lt;120),"III",IF(AND(S21&gt;=150,S21&lt;500),"II",IF(AND(S21&gt;=600,S21&lt;=4000),"I")))))</f>
        <v/>
      </c>
      <c r="U21" s="96"/>
      <c r="V21" s="96"/>
      <c r="W21" s="96"/>
      <c r="X21" s="96"/>
      <c r="Y21" s="99"/>
      <c r="Z21" s="100"/>
      <c r="AA21" s="99"/>
      <c r="AB21" s="99"/>
      <c r="AC21" s="99"/>
      <c r="AD21" s="96"/>
      <c r="AE21" s="96"/>
      <c r="AF21" s="92"/>
    </row>
    <row r="22" spans="1:32" s="91" customFormat="1" ht="21.95" customHeight="1">
      <c r="A22" s="353"/>
      <c r="B22" s="354"/>
      <c r="C22" s="354"/>
      <c r="D22" s="354"/>
      <c r="E22" s="354"/>
      <c r="F22" s="354"/>
      <c r="G22" s="354"/>
      <c r="H22" s="355"/>
      <c r="J22" s="97"/>
      <c r="K22" s="92"/>
      <c r="L22" s="92"/>
      <c r="M22" s="92"/>
      <c r="N22" s="92"/>
      <c r="O22" s="92"/>
      <c r="P22" s="92"/>
      <c r="Q22" s="92"/>
      <c r="R22" s="92"/>
      <c r="S22" s="92"/>
      <c r="T22" s="96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</row>
    <row r="23" spans="1:32" s="91" customFormat="1" ht="34.5" customHeight="1">
      <c r="A23" s="356" t="s">
        <v>486</v>
      </c>
      <c r="B23" s="357"/>
      <c r="C23" s="357"/>
      <c r="D23" s="212"/>
      <c r="E23" s="212"/>
      <c r="F23" s="212"/>
      <c r="G23" s="212"/>
      <c r="H23" s="213"/>
      <c r="I23" s="101"/>
      <c r="J23" s="102"/>
      <c r="K23" s="102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2"/>
      <c r="AA23" s="92"/>
      <c r="AB23" s="92"/>
      <c r="AC23" s="92"/>
      <c r="AD23" s="92"/>
      <c r="AE23" s="92"/>
      <c r="AF23" s="92"/>
    </row>
    <row r="24" spans="1:32" s="91" customFormat="1" ht="21.95" customHeight="1">
      <c r="A24" s="339" t="s">
        <v>487</v>
      </c>
      <c r="B24" s="340"/>
      <c r="C24" s="340"/>
      <c r="D24" s="358"/>
      <c r="E24" s="358"/>
      <c r="F24" s="358"/>
      <c r="G24" s="358"/>
      <c r="H24" s="359"/>
      <c r="I24" s="101"/>
      <c r="J24" s="102"/>
      <c r="K24" s="102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2"/>
      <c r="AA24" s="92"/>
      <c r="AB24" s="92"/>
      <c r="AC24" s="92"/>
      <c r="AD24" s="92"/>
      <c r="AE24" s="92"/>
      <c r="AF24" s="92"/>
    </row>
    <row r="25" spans="1:32" s="91" customFormat="1" ht="21.95" customHeight="1">
      <c r="A25" s="339" t="s">
        <v>488</v>
      </c>
      <c r="B25" s="340"/>
      <c r="C25" s="340"/>
      <c r="D25" s="142" t="s">
        <v>489</v>
      </c>
      <c r="E25" s="142"/>
      <c r="F25" s="142"/>
      <c r="G25" s="142"/>
      <c r="H25" s="145"/>
      <c r="I25" s="103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6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</row>
    <row r="26" spans="1:32" s="91" customFormat="1" ht="21.95" customHeight="1">
      <c r="A26" s="341"/>
      <c r="B26" s="342"/>
      <c r="C26" s="342"/>
      <c r="D26" s="209"/>
      <c r="E26" s="209"/>
      <c r="F26" s="209"/>
      <c r="G26" s="142" t="s">
        <v>490</v>
      </c>
      <c r="H26" s="145"/>
      <c r="I26" s="104"/>
      <c r="J26" s="105"/>
      <c r="K26" s="105"/>
      <c r="L26" s="105"/>
      <c r="M26" s="92"/>
      <c r="N26" s="106"/>
      <c r="O26" s="106"/>
      <c r="P26" s="106"/>
      <c r="Q26" s="106"/>
      <c r="R26" s="106"/>
      <c r="S26" s="106"/>
      <c r="T26" s="106"/>
      <c r="U26" s="107"/>
      <c r="V26" s="107"/>
      <c r="W26" s="107"/>
      <c r="X26" s="107"/>
      <c r="Y26" s="107"/>
      <c r="Z26" s="92"/>
      <c r="AA26" s="92"/>
      <c r="AB26" s="92"/>
      <c r="AC26" s="92"/>
      <c r="AD26" s="92"/>
      <c r="AE26" s="92"/>
    </row>
    <row r="27" spans="1:32" s="91" customFormat="1" ht="21.95" customHeight="1">
      <c r="A27" s="343"/>
      <c r="B27" s="344"/>
      <c r="C27" s="344"/>
      <c r="D27" s="142" t="s">
        <v>488</v>
      </c>
      <c r="E27" s="142"/>
      <c r="F27" s="142"/>
      <c r="G27" s="209"/>
      <c r="H27" s="146"/>
      <c r="I27" s="104"/>
      <c r="J27" s="105"/>
      <c r="K27" s="105"/>
      <c r="L27" s="105"/>
      <c r="M27" s="92"/>
      <c r="N27" s="106"/>
      <c r="O27" s="106"/>
      <c r="P27" s="106"/>
      <c r="Q27" s="106"/>
      <c r="R27" s="106"/>
      <c r="S27" s="106"/>
      <c r="T27" s="106"/>
      <c r="U27" s="107"/>
      <c r="V27" s="107"/>
      <c r="W27" s="107"/>
      <c r="X27" s="107"/>
      <c r="Y27" s="107"/>
      <c r="Z27" s="92"/>
      <c r="AA27" s="92"/>
      <c r="AB27" s="92"/>
      <c r="AC27" s="92"/>
      <c r="AD27" s="92"/>
      <c r="AE27" s="92"/>
    </row>
    <row r="28" spans="1:32" s="91" customFormat="1" ht="21.95" customHeight="1" thickBot="1">
      <c r="A28" s="345"/>
      <c r="B28" s="346"/>
      <c r="C28" s="346"/>
      <c r="D28" s="210"/>
      <c r="E28" s="210"/>
      <c r="F28" s="210"/>
      <c r="G28" s="147" t="s">
        <v>488</v>
      </c>
      <c r="H28" s="148"/>
      <c r="I28" s="104"/>
      <c r="J28" s="105"/>
      <c r="K28" s="105"/>
      <c r="L28" s="105"/>
      <c r="M28" s="92"/>
      <c r="N28" s="106"/>
      <c r="O28" s="106"/>
      <c r="P28" s="106"/>
      <c r="Q28" s="106"/>
      <c r="R28" s="106"/>
      <c r="S28" s="106"/>
      <c r="T28" s="106"/>
      <c r="U28" s="107"/>
      <c r="V28" s="107"/>
      <c r="W28" s="107"/>
      <c r="X28" s="107"/>
      <c r="Y28" s="107"/>
      <c r="Z28" s="92"/>
      <c r="AA28" s="92"/>
      <c r="AB28" s="92"/>
      <c r="AC28" s="92"/>
      <c r="AD28" s="92"/>
      <c r="AE28" s="92"/>
    </row>
  </sheetData>
  <mergeCells count="54">
    <mergeCell ref="A28:C28"/>
    <mergeCell ref="A27:C27"/>
    <mergeCell ref="A26:C26"/>
    <mergeCell ref="AA2:AE2"/>
    <mergeCell ref="U1:Y1"/>
    <mergeCell ref="C3:C4"/>
    <mergeCell ref="A1:E2"/>
    <mergeCell ref="E3:E4"/>
    <mergeCell ref="F3:F4"/>
    <mergeCell ref="F1:T1"/>
    <mergeCell ref="V3:X3"/>
    <mergeCell ref="AB3:AB4"/>
    <mergeCell ref="B3:B4"/>
    <mergeCell ref="N3:N4"/>
    <mergeCell ref="O3:O4"/>
    <mergeCell ref="Z3:Z4"/>
    <mergeCell ref="Y3:Y4"/>
    <mergeCell ref="AA3:AA4"/>
    <mergeCell ref="AC3:AC4"/>
    <mergeCell ref="AD3:AD4"/>
    <mergeCell ref="K3:K4"/>
    <mergeCell ref="Z1:AE1"/>
    <mergeCell ref="F2:I2"/>
    <mergeCell ref="K2:M2"/>
    <mergeCell ref="N2:U2"/>
    <mergeCell ref="Y2:Z2"/>
    <mergeCell ref="M3:M4"/>
    <mergeCell ref="A3:A4"/>
    <mergeCell ref="J3:J4"/>
    <mergeCell ref="A5:A17"/>
    <mergeCell ref="AE8:AE10"/>
    <mergeCell ref="G11:G12"/>
    <mergeCell ref="R3:R4"/>
    <mergeCell ref="S3:S4"/>
    <mergeCell ref="Q3:Q4"/>
    <mergeCell ref="L3:L4"/>
    <mergeCell ref="P3:P4"/>
    <mergeCell ref="T3:T4"/>
    <mergeCell ref="U3:U4"/>
    <mergeCell ref="H3:H4"/>
    <mergeCell ref="I3:I4"/>
    <mergeCell ref="AE3:AE4"/>
    <mergeCell ref="A25:C25"/>
    <mergeCell ref="C5:C17"/>
    <mergeCell ref="D5:D17"/>
    <mergeCell ref="B5:B17"/>
    <mergeCell ref="D3:D4"/>
    <mergeCell ref="A20:F20"/>
    <mergeCell ref="A21:C21"/>
    <mergeCell ref="A24:C24"/>
    <mergeCell ref="A22:H22"/>
    <mergeCell ref="A23:C23"/>
    <mergeCell ref="D24:H24"/>
    <mergeCell ref="G3:G4"/>
  </mergeCells>
  <conditionalFormatting sqref="Q5">
    <cfRule type="containsText" dxfId="86" priority="100" operator="containsText" text="MUY ALTO">
      <formula>NOT(ISERROR(SEARCH("MUY ALTO",Q5)))</formula>
    </cfRule>
    <cfRule type="containsText" dxfId="85" priority="101" operator="containsText" text="ALTO">
      <formula>NOT(ISERROR(SEARCH("ALTO",Q5)))</formula>
    </cfRule>
    <cfRule type="containsText" dxfId="84" priority="102" operator="containsText" text="MEDIO">
      <formula>NOT(ISERROR(SEARCH("MEDIO",Q5)))</formula>
    </cfRule>
    <cfRule type="colorScale" priority="103">
      <colorScale>
        <cfvo type="num" val="6"/>
        <cfvo type="percentile" val="9"/>
        <cfvo type="num" val="24"/>
        <color rgb="FF92D050"/>
        <color rgb="FFFFFF00"/>
        <color rgb="FFFF0000"/>
      </colorScale>
    </cfRule>
  </conditionalFormatting>
  <conditionalFormatting sqref="U6:U7">
    <cfRule type="containsText" dxfId="83" priority="84" operator="containsText" text="No aceptable">
      <formula>NOT(ISERROR(SEARCH("No aceptable",U6)))</formula>
    </cfRule>
    <cfRule type="containsText" dxfId="82" priority="85" operator="containsText" text="Aceptable con control especifico">
      <formula>NOT(ISERROR(SEARCH("Aceptable con control especifico",U6)))</formula>
    </cfRule>
    <cfRule type="containsText" dxfId="81" priority="86" operator="containsText" text="Mejorable">
      <formula>NOT(ISERROR(SEARCH("Mejorable",U6)))</formula>
    </cfRule>
  </conditionalFormatting>
  <conditionalFormatting sqref="U5:X5">
    <cfRule type="containsText" dxfId="80" priority="87" operator="containsText" text="No aceptable">
      <formula>NOT(ISERROR(SEARCH("No aceptable",U5)))</formula>
    </cfRule>
    <cfRule type="containsText" dxfId="79" priority="88" operator="containsText" text="Aceptable con control especifico">
      <formula>NOT(ISERROR(SEARCH("Aceptable con control especifico",U5)))</formula>
    </cfRule>
    <cfRule type="containsText" dxfId="78" priority="89" operator="containsText" text="Mejorable">
      <formula>NOT(ISERROR(SEARCH("Mejorable",U5)))</formula>
    </cfRule>
  </conditionalFormatting>
  <conditionalFormatting sqref="U11:X17">
    <cfRule type="containsText" dxfId="77" priority="1" operator="containsText" text="No aceptable">
      <formula>NOT(ISERROR(SEARCH("No aceptable",U11)))</formula>
    </cfRule>
    <cfRule type="containsText" dxfId="76" priority="2" operator="containsText" text="Aceptable con control especifico">
      <formula>NOT(ISERROR(SEARCH("Aceptable con control especifico",U11)))</formula>
    </cfRule>
    <cfRule type="containsText" dxfId="75" priority="3" operator="containsText" text="Mejorable">
      <formula>NOT(ISERROR(SEARCH("Mejorable",U11)))</formula>
    </cfRule>
  </conditionalFormatting>
  <conditionalFormatting sqref="V6:X10">
    <cfRule type="containsText" dxfId="74" priority="119" operator="containsText" text="No aceptable">
      <formula>NOT(ISERROR(SEARCH("No aceptable",V6)))</formula>
    </cfRule>
    <cfRule type="containsText" dxfId="73" priority="120" operator="containsText" text="Aceptable con control especifico">
      <formula>NOT(ISERROR(SEARCH("Aceptable con control especifico",V6)))</formula>
    </cfRule>
    <cfRule type="containsText" dxfId="72" priority="121" operator="containsText" text="Mejorable">
      <formula>NOT(ISERROR(SEARCH("Mejorable",V6)))</formula>
    </cfRule>
  </conditionalFormatting>
  <dataValidations count="6">
    <dataValidation type="list" allowBlank="1" showInputMessage="1" showErrorMessage="1" sqref="R20:R21 R5:R17" xr:uid="{A284AFE9-A2DC-4DFE-9059-332E6A1A833E}">
      <formula1>consecuencia</formula1>
    </dataValidation>
    <dataValidation type="list" allowBlank="1" showInputMessage="1" showErrorMessage="1" sqref="O20:O21 O5:O17" xr:uid="{E054DA14-1C9F-4535-ADA7-5D30A3B2F83D}">
      <formula1>exposición</formula1>
    </dataValidation>
    <dataValidation type="list" allowBlank="1" showInputMessage="1" showErrorMessage="1" sqref="N20:N21 N5:N17" xr:uid="{853E5A6F-FC2B-445A-A270-017799686A57}">
      <formula1>deficiencia</formula1>
    </dataValidation>
    <dataValidation type="list" allowBlank="1" showInputMessage="1" showErrorMessage="1" sqref="H21 I15 F5 H6:H17 F13:F15" xr:uid="{197E1BFB-3B1C-4F42-B415-A47D7F4A5AFB}">
      <formula1>EFECTO</formula1>
    </dataValidation>
    <dataValidation type="list" allowBlank="1" showInputMessage="1" showErrorMessage="1" sqref="F21 F16:F17 I7 F6:F12" xr:uid="{427F08E2-50CB-4052-9B3F-D242940020D5}">
      <formula1>RIESGO</formula1>
    </dataValidation>
    <dataValidation type="list" allowBlank="1" showInputMessage="1" showErrorMessage="1" sqref="G21 G5:G11 G14:G17" xr:uid="{41BEF736-C121-485F-A33C-D4096479DF14}">
      <formula1>GRUPO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544E-A426-466E-86FC-129EE496B3F7}">
  <dimension ref="A1:AG26"/>
  <sheetViews>
    <sheetView topLeftCell="O1" zoomScale="115" zoomScaleNormal="115" workbookViewId="0">
      <selection activeCell="Y2" sqref="Y2:Z2"/>
    </sheetView>
  </sheetViews>
  <sheetFormatPr baseColWidth="10" defaultColWidth="9.140625" defaultRowHeight="15"/>
  <cols>
    <col min="1" max="1" width="4.85546875" customWidth="1"/>
    <col min="2" max="2" width="4.28515625" customWidth="1"/>
    <col min="3" max="3" width="7.7109375" customWidth="1"/>
    <col min="4" max="4" width="22.85546875" customWidth="1"/>
    <col min="5" max="5" width="3.85546875" customWidth="1"/>
    <col min="6" max="6" width="24" customWidth="1"/>
    <col min="7" max="7" width="19.28515625" customWidth="1"/>
    <col min="8" max="8" width="28.42578125" customWidth="1"/>
    <col min="9" max="9" width="18.42578125" customWidth="1"/>
    <col min="10" max="10" width="6.5703125" customWidth="1"/>
    <col min="11" max="11" width="10.28515625" customWidth="1"/>
    <col min="12" max="12" width="8.140625" customWidth="1"/>
    <col min="13" max="13" width="7.28515625" customWidth="1"/>
    <col min="14" max="14" width="6" customWidth="1"/>
    <col min="15" max="15" width="5.85546875" customWidth="1"/>
    <col min="16" max="16" width="6.42578125" customWidth="1"/>
    <col min="17" max="17" width="11.28515625" customWidth="1"/>
    <col min="18" max="18" width="4.85546875" customWidth="1"/>
    <col min="19" max="19" width="6.42578125" customWidth="1"/>
    <col min="20" max="20" width="6.140625" customWidth="1"/>
    <col min="21" max="21" width="14.42578125" customWidth="1"/>
    <col min="22" max="22" width="3.42578125" customWidth="1"/>
    <col min="23" max="23" width="2.85546875" customWidth="1"/>
    <col min="24" max="24" width="4" customWidth="1"/>
    <col min="25" max="25" width="15.85546875" customWidth="1"/>
    <col min="26" max="26" width="8.140625" customWidth="1"/>
    <col min="27" max="27" width="6.140625" customWidth="1"/>
    <col min="28" max="28" width="8.140625" customWidth="1"/>
    <col min="29" max="29" width="16.5703125" customWidth="1"/>
    <col min="30" max="30" width="19.5703125" customWidth="1"/>
    <col min="31" max="31" width="18.7109375" customWidth="1"/>
    <col min="32" max="256" width="11.42578125" customWidth="1"/>
  </cols>
  <sheetData>
    <row r="1" spans="1:33" s="108" customFormat="1" ht="20.25" customHeight="1" thickTop="1">
      <c r="A1" s="295"/>
      <c r="B1" s="296"/>
      <c r="C1" s="296"/>
      <c r="D1" s="296"/>
      <c r="E1" s="296"/>
      <c r="F1" s="297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  <c r="U1" s="300" t="s">
        <v>349</v>
      </c>
      <c r="V1" s="301"/>
      <c r="W1" s="301"/>
      <c r="X1" s="301"/>
      <c r="Y1" s="302"/>
      <c r="Z1" s="303" t="s">
        <v>617</v>
      </c>
      <c r="AA1" s="304"/>
      <c r="AB1" s="304"/>
      <c r="AC1" s="304"/>
      <c r="AD1" s="304"/>
      <c r="AE1" s="305"/>
    </row>
    <row r="2" spans="1:33" s="108" customFormat="1" ht="13.5" customHeight="1" thickBot="1">
      <c r="A2" s="295"/>
      <c r="B2" s="296"/>
      <c r="C2" s="296"/>
      <c r="D2" s="296"/>
      <c r="E2" s="296"/>
      <c r="F2" s="306" t="s">
        <v>350</v>
      </c>
      <c r="G2" s="306"/>
      <c r="H2" s="306"/>
      <c r="I2" s="306"/>
      <c r="J2" s="206"/>
      <c r="K2" s="307" t="s">
        <v>351</v>
      </c>
      <c r="L2" s="307"/>
      <c r="M2" s="307"/>
      <c r="N2" s="308" t="s">
        <v>352</v>
      </c>
      <c r="O2" s="308"/>
      <c r="P2" s="308"/>
      <c r="Q2" s="308"/>
      <c r="R2" s="308"/>
      <c r="S2" s="308"/>
      <c r="T2" s="308"/>
      <c r="U2" s="308"/>
      <c r="V2" s="206"/>
      <c r="W2" s="206"/>
      <c r="X2" s="206"/>
      <c r="Y2" s="309"/>
      <c r="Z2" s="309"/>
      <c r="AA2" s="309"/>
      <c r="AB2" s="309"/>
      <c r="AC2" s="309"/>
      <c r="AD2" s="309"/>
      <c r="AE2" s="309"/>
    </row>
    <row r="3" spans="1:33" s="109" customFormat="1" ht="23.25" customHeight="1">
      <c r="A3" s="312" t="s">
        <v>353</v>
      </c>
      <c r="B3" s="314" t="s">
        <v>354</v>
      </c>
      <c r="C3" s="315" t="s">
        <v>355</v>
      </c>
      <c r="D3" s="314" t="s">
        <v>356</v>
      </c>
      <c r="E3" s="317" t="s">
        <v>357</v>
      </c>
      <c r="F3" s="319" t="s">
        <v>358</v>
      </c>
      <c r="G3" s="324" t="s">
        <v>359</v>
      </c>
      <c r="H3" s="324" t="s">
        <v>360</v>
      </c>
      <c r="I3" s="336" t="s">
        <v>361</v>
      </c>
      <c r="J3" s="310" t="s">
        <v>362</v>
      </c>
      <c r="K3" s="310" t="s">
        <v>363</v>
      </c>
      <c r="L3" s="310" t="s">
        <v>364</v>
      </c>
      <c r="M3" s="310" t="s">
        <v>365</v>
      </c>
      <c r="N3" s="310" t="s">
        <v>100</v>
      </c>
      <c r="O3" s="325" t="s">
        <v>366</v>
      </c>
      <c r="P3" s="310" t="s">
        <v>132</v>
      </c>
      <c r="Q3" s="310" t="s">
        <v>367</v>
      </c>
      <c r="R3" s="310" t="s">
        <v>141</v>
      </c>
      <c r="S3" s="310" t="s">
        <v>368</v>
      </c>
      <c r="T3" s="310" t="s">
        <v>369</v>
      </c>
      <c r="U3" s="310" t="s">
        <v>370</v>
      </c>
      <c r="V3" s="324" t="s">
        <v>371</v>
      </c>
      <c r="W3" s="324"/>
      <c r="X3" s="324"/>
      <c r="Y3" s="310" t="s">
        <v>372</v>
      </c>
      <c r="Z3" s="310" t="s">
        <v>373</v>
      </c>
      <c r="AA3" s="310" t="s">
        <v>374</v>
      </c>
      <c r="AB3" s="311" t="s">
        <v>375</v>
      </c>
      <c r="AC3" s="310" t="s">
        <v>376</v>
      </c>
      <c r="AD3" s="310" t="s">
        <v>377</v>
      </c>
      <c r="AE3" s="310" t="s">
        <v>378</v>
      </c>
    </row>
    <row r="4" spans="1:33" s="109" customFormat="1" ht="15.75" customHeight="1" thickBot="1">
      <c r="A4" s="313"/>
      <c r="B4" s="311"/>
      <c r="C4" s="316"/>
      <c r="D4" s="311"/>
      <c r="E4" s="318"/>
      <c r="F4" s="320"/>
      <c r="G4" s="335"/>
      <c r="H4" s="335"/>
      <c r="I4" s="337"/>
      <c r="J4" s="311"/>
      <c r="K4" s="311"/>
      <c r="L4" s="311"/>
      <c r="M4" s="311"/>
      <c r="N4" s="311"/>
      <c r="O4" s="326"/>
      <c r="P4" s="311"/>
      <c r="Q4" s="311"/>
      <c r="R4" s="311"/>
      <c r="S4" s="311"/>
      <c r="T4" s="311"/>
      <c r="U4" s="311"/>
      <c r="V4" s="207" t="s">
        <v>379</v>
      </c>
      <c r="W4" s="207" t="s">
        <v>380</v>
      </c>
      <c r="X4" s="207" t="s">
        <v>381</v>
      </c>
      <c r="Y4" s="311"/>
      <c r="Z4" s="311"/>
      <c r="AA4" s="311"/>
      <c r="AB4" s="338"/>
      <c r="AC4" s="311"/>
      <c r="AD4" s="311"/>
      <c r="AE4" s="311"/>
      <c r="AG4"/>
    </row>
    <row r="5" spans="1:33" s="111" customFormat="1" ht="90" customHeight="1">
      <c r="A5" s="327" t="s">
        <v>500</v>
      </c>
      <c r="B5" s="329" t="s">
        <v>501</v>
      </c>
      <c r="C5" s="331" t="s">
        <v>502</v>
      </c>
      <c r="D5" s="333" t="s">
        <v>503</v>
      </c>
      <c r="E5" s="155" t="s">
        <v>386</v>
      </c>
      <c r="F5" s="153" t="s">
        <v>387</v>
      </c>
      <c r="G5" s="211" t="s">
        <v>388</v>
      </c>
      <c r="H5" s="153" t="s">
        <v>389</v>
      </c>
      <c r="I5" s="211" t="s">
        <v>390</v>
      </c>
      <c r="J5" s="211" t="s">
        <v>391</v>
      </c>
      <c r="K5" s="113" t="s">
        <v>392</v>
      </c>
      <c r="L5" s="113" t="s">
        <v>392</v>
      </c>
      <c r="M5" s="113" t="s">
        <v>392</v>
      </c>
      <c r="N5" s="211">
        <v>6</v>
      </c>
      <c r="O5" s="211">
        <v>2</v>
      </c>
      <c r="P5" s="211">
        <f>IF(N5=0,"",N5*O5)</f>
        <v>12</v>
      </c>
      <c r="Q5" s="118" t="str">
        <f>IF(N5=0,"",IF(AND(P5&gt;=0,P5&lt;5),"BAJO",IF(AND(P5&gt;=6,P5&lt;9),"MEDIO",IF(AND(P5&gt;=9,P5&lt;23),"ALTO",IF(AND(P5&gt;=23,P5&lt;=40),"MUY ALTO")))))</f>
        <v>ALTO</v>
      </c>
      <c r="R5" s="211">
        <v>100</v>
      </c>
      <c r="S5" s="211">
        <f>P5*R5</f>
        <v>1200</v>
      </c>
      <c r="T5" s="211" t="s">
        <v>142</v>
      </c>
      <c r="U5" s="127" t="s">
        <v>393</v>
      </c>
      <c r="V5" s="114">
        <v>1</v>
      </c>
      <c r="W5" s="114">
        <v>0</v>
      </c>
      <c r="X5" s="114">
        <v>0</v>
      </c>
      <c r="Y5" s="115" t="s">
        <v>394</v>
      </c>
      <c r="Z5" s="116" t="s">
        <v>395</v>
      </c>
      <c r="AA5" s="115" t="s">
        <v>392</v>
      </c>
      <c r="AB5" s="115" t="s">
        <v>396</v>
      </c>
      <c r="AC5" s="115" t="s">
        <v>397</v>
      </c>
      <c r="AD5" s="113" t="s">
        <v>398</v>
      </c>
      <c r="AE5" s="119" t="s">
        <v>396</v>
      </c>
    </row>
    <row r="6" spans="1:33" s="111" customFormat="1" ht="64.5" customHeight="1">
      <c r="A6" s="327"/>
      <c r="B6" s="329"/>
      <c r="C6" s="331"/>
      <c r="D6" s="333"/>
      <c r="E6" s="154" t="s">
        <v>386</v>
      </c>
      <c r="F6" s="117" t="s">
        <v>504</v>
      </c>
      <c r="G6" s="211" t="s">
        <v>400</v>
      </c>
      <c r="H6" s="117" t="s">
        <v>401</v>
      </c>
      <c r="I6" s="211" t="s">
        <v>402</v>
      </c>
      <c r="J6" s="211" t="s">
        <v>403</v>
      </c>
      <c r="K6" s="113" t="s">
        <v>392</v>
      </c>
      <c r="L6" s="113" t="s">
        <v>392</v>
      </c>
      <c r="M6" s="113" t="s">
        <v>392</v>
      </c>
      <c r="N6" s="211">
        <v>6</v>
      </c>
      <c r="O6" s="211">
        <v>2</v>
      </c>
      <c r="P6" s="211">
        <f>N6*O6</f>
        <v>12</v>
      </c>
      <c r="Q6" s="118" t="str">
        <f>IF(N6=0,"",IF(AND(P6&gt;=0,P6&lt;5),"BAJO",IF(AND(P6&gt;=6,P6&lt;9),"MEDIO",IF(AND(P6&gt;=9,P6&lt;23),"ALTO",IF(AND(P6&gt;=23,P6&lt;=40),"MUY ALTO")))))</f>
        <v>ALTO</v>
      </c>
      <c r="R6" s="211">
        <v>100</v>
      </c>
      <c r="S6" s="211">
        <f>P6*R6</f>
        <v>1200</v>
      </c>
      <c r="T6" s="211" t="s">
        <v>142</v>
      </c>
      <c r="U6" s="127" t="s">
        <v>393</v>
      </c>
      <c r="V6" s="114">
        <v>1</v>
      </c>
      <c r="W6" s="114">
        <v>0</v>
      </c>
      <c r="X6" s="114">
        <v>8</v>
      </c>
      <c r="Y6" s="115" t="s">
        <v>394</v>
      </c>
      <c r="Z6" s="116" t="s">
        <v>404</v>
      </c>
      <c r="AA6" s="115" t="s">
        <v>392</v>
      </c>
      <c r="AB6" s="115" t="s">
        <v>392</v>
      </c>
      <c r="AC6" s="115" t="s">
        <v>405</v>
      </c>
      <c r="AD6" s="211" t="s">
        <v>505</v>
      </c>
      <c r="AE6" s="119" t="s">
        <v>396</v>
      </c>
    </row>
    <row r="7" spans="1:33" s="111" customFormat="1" ht="64.5" customHeight="1">
      <c r="A7" s="327"/>
      <c r="B7" s="329"/>
      <c r="C7" s="331"/>
      <c r="D7" s="333"/>
      <c r="E7" s="154" t="s">
        <v>386</v>
      </c>
      <c r="F7" s="117" t="s">
        <v>407</v>
      </c>
      <c r="G7" s="211" t="s">
        <v>400</v>
      </c>
      <c r="H7" s="117" t="s">
        <v>408</v>
      </c>
      <c r="I7" s="117" t="s">
        <v>407</v>
      </c>
      <c r="J7" s="211" t="s">
        <v>403</v>
      </c>
      <c r="K7" s="113" t="s">
        <v>392</v>
      </c>
      <c r="L7" s="113" t="s">
        <v>392</v>
      </c>
      <c r="M7" s="113" t="s">
        <v>392</v>
      </c>
      <c r="N7" s="211">
        <v>6</v>
      </c>
      <c r="O7" s="211">
        <v>3</v>
      </c>
      <c r="P7" s="211">
        <v>18</v>
      </c>
      <c r="Q7" s="152" t="s">
        <v>409</v>
      </c>
      <c r="R7" s="211">
        <v>25</v>
      </c>
      <c r="S7" s="211">
        <v>450</v>
      </c>
      <c r="T7" s="211" t="s">
        <v>143</v>
      </c>
      <c r="U7" s="127" t="s">
        <v>393</v>
      </c>
      <c r="V7" s="114">
        <v>1</v>
      </c>
      <c r="W7" s="114">
        <v>0</v>
      </c>
      <c r="X7" s="114">
        <v>8</v>
      </c>
      <c r="Y7" s="115" t="s">
        <v>410</v>
      </c>
      <c r="Z7" s="156" t="s">
        <v>411</v>
      </c>
      <c r="AA7" s="115" t="s">
        <v>392</v>
      </c>
      <c r="AB7" s="115" t="s">
        <v>392</v>
      </c>
      <c r="AC7" s="115" t="s">
        <v>412</v>
      </c>
      <c r="AD7" s="211" t="s">
        <v>413</v>
      </c>
      <c r="AE7" s="119" t="s">
        <v>414</v>
      </c>
    </row>
    <row r="8" spans="1:33" s="111" customFormat="1" ht="71.25" customHeight="1">
      <c r="A8" s="327"/>
      <c r="B8" s="329"/>
      <c r="C8" s="331"/>
      <c r="D8" s="333"/>
      <c r="E8" s="154" t="s">
        <v>386</v>
      </c>
      <c r="F8" s="157" t="s">
        <v>415</v>
      </c>
      <c r="G8" s="211" t="s">
        <v>416</v>
      </c>
      <c r="H8" s="117" t="s">
        <v>417</v>
      </c>
      <c r="I8" s="211" t="s">
        <v>418</v>
      </c>
      <c r="J8" s="211" t="s">
        <v>419</v>
      </c>
      <c r="K8" s="157" t="s">
        <v>420</v>
      </c>
      <c r="L8" s="157" t="s">
        <v>420</v>
      </c>
      <c r="M8" s="157" t="s">
        <v>420</v>
      </c>
      <c r="N8" s="113">
        <v>2</v>
      </c>
      <c r="O8" s="113">
        <v>4</v>
      </c>
      <c r="P8" s="156">
        <f>+N8*O8</f>
        <v>8</v>
      </c>
      <c r="Q8" s="118" t="str">
        <f>IF(N8=0,"",IF(AND(P8&gt;=0,P8&lt;5),"BAJO",IF(AND(P8&gt;=6,P8&lt;9),"MEDIO",IF(AND(P8&gt;=9,P8&lt;23),"ALTO",IF(AND(P8&gt;=23,P8&lt;=40),"MUY ALTO")))))</f>
        <v>MEDIO</v>
      </c>
      <c r="R8" s="156">
        <v>60</v>
      </c>
      <c r="S8" s="156">
        <f>+P8*R8</f>
        <v>480</v>
      </c>
      <c r="T8" s="156" t="str">
        <f>IF(AND(S8&gt;=10,S8&lt;=20),"IV",IF(AND(S8&gt;=40,S8&lt;=120),"III",IF(AND(S8&gt;=150,S8&lt;=500),"II",IF(AND(S8&gt;=600,S8&lt;=4000),"I",""))))</f>
        <v>II</v>
      </c>
      <c r="U8" s="158" t="str">
        <f>IF(AND(T8&gt;="IV",T8&lt;="IV"),"ACEPTABLE",IF(AND(T8&gt;="III",T8&lt;="III"),"ACEPTABLE",IF(AND(T8&gt;="II",T8&lt;="II"),"ACEPTABLE CON CONTROL ESPECIFICO",IF(AND(T8&gt;="I",T8&lt;="I"),"NO ACEPTABLE",""))))</f>
        <v>ACEPTABLE CON CONTROL ESPECIFICO</v>
      </c>
      <c r="V8" s="114">
        <v>1</v>
      </c>
      <c r="W8" s="114">
        <v>0</v>
      </c>
      <c r="X8" s="114">
        <v>0</v>
      </c>
      <c r="Y8" s="156" t="s">
        <v>421</v>
      </c>
      <c r="Z8" s="156" t="s">
        <v>422</v>
      </c>
      <c r="AA8" s="115" t="s">
        <v>396</v>
      </c>
      <c r="AB8" s="115" t="s">
        <v>396</v>
      </c>
      <c r="AC8" s="115" t="s">
        <v>396</v>
      </c>
      <c r="AD8" s="156" t="s">
        <v>423</v>
      </c>
      <c r="AE8" s="321" t="s">
        <v>396</v>
      </c>
    </row>
    <row r="9" spans="1:33" s="111" customFormat="1" ht="63" customHeight="1">
      <c r="A9" s="327"/>
      <c r="B9" s="329"/>
      <c r="C9" s="331"/>
      <c r="D9" s="333"/>
      <c r="E9" s="154" t="s">
        <v>386</v>
      </c>
      <c r="F9" s="157" t="s">
        <v>424</v>
      </c>
      <c r="G9" s="211" t="s">
        <v>416</v>
      </c>
      <c r="H9" s="157" t="s">
        <v>425</v>
      </c>
      <c r="I9" s="211" t="s">
        <v>426</v>
      </c>
      <c r="J9" s="211"/>
      <c r="K9" s="157" t="s">
        <v>420</v>
      </c>
      <c r="L9" s="157" t="s">
        <v>420</v>
      </c>
      <c r="M9" s="157" t="s">
        <v>420</v>
      </c>
      <c r="N9" s="157">
        <v>2</v>
      </c>
      <c r="O9" s="113">
        <v>4</v>
      </c>
      <c r="P9" s="156">
        <f>+N9*O9</f>
        <v>8</v>
      </c>
      <c r="Q9" s="118" t="str">
        <f>IF(N9=0,"",IF(AND(P9&gt;=0,P9&lt;5),"BAJO",IF(AND(P9&gt;=6,P9&lt;9),"MEDIO",IF(AND(P9&gt;=9,P9&lt;23),"ALTO",IF(AND(P9&gt;=23,P9&lt;=40),"MUY ALTO")))))</f>
        <v>MEDIO</v>
      </c>
      <c r="R9" s="156">
        <v>60</v>
      </c>
      <c r="S9" s="156">
        <f>+P9*R9</f>
        <v>480</v>
      </c>
      <c r="T9" s="156" t="str">
        <f>IF(AND(S9&gt;=10,S9&lt;=20),"IV",IF(AND(S9&gt;=40,S9&lt;=120),"III",IF(AND(S9&gt;=150,S9&lt;=500),"II",IF(AND(S9&gt;=600,S9&lt;=4000),"I",""))))</f>
        <v>II</v>
      </c>
      <c r="U9" s="158" t="str">
        <f>IF(AND(T9&gt;="IV",T9&lt;="IV"),"ACEPTABLE",IF(AND(T9&gt;="III",T9&lt;="III"),"ACEPTABLE",IF(AND(T9&gt;="II",T9&lt;="II"),"ACEPTABLE CON CONTROL ESPECIFICO",IF(AND(T9&gt;="I",T9&lt;="I"),"NO ACEPTABLE",""))))</f>
        <v>ACEPTABLE CON CONTROL ESPECIFICO</v>
      </c>
      <c r="V9" s="114">
        <v>1</v>
      </c>
      <c r="W9" s="114">
        <v>0</v>
      </c>
      <c r="X9" s="114">
        <v>0</v>
      </c>
      <c r="Y9" s="156" t="s">
        <v>421</v>
      </c>
      <c r="Z9" s="156" t="s">
        <v>427</v>
      </c>
      <c r="AA9" s="115" t="s">
        <v>396</v>
      </c>
      <c r="AB9" s="115" t="s">
        <v>396</v>
      </c>
      <c r="AC9" s="115" t="s">
        <v>396</v>
      </c>
      <c r="AD9" s="156" t="s">
        <v>428</v>
      </c>
      <c r="AE9" s="322"/>
    </row>
    <row r="10" spans="1:33" s="111" customFormat="1" ht="95.25" customHeight="1">
      <c r="A10" s="327"/>
      <c r="B10" s="329"/>
      <c r="C10" s="331"/>
      <c r="D10" s="333"/>
      <c r="E10" s="154" t="s">
        <v>386</v>
      </c>
      <c r="F10" s="117" t="s">
        <v>433</v>
      </c>
      <c r="G10" s="347" t="s">
        <v>29</v>
      </c>
      <c r="H10" s="117" t="s">
        <v>434</v>
      </c>
      <c r="I10" s="211" t="s">
        <v>506</v>
      </c>
      <c r="J10" s="211" t="s">
        <v>436</v>
      </c>
      <c r="K10" s="113" t="s">
        <v>392</v>
      </c>
      <c r="L10" s="113" t="s">
        <v>392</v>
      </c>
      <c r="M10" s="113" t="s">
        <v>392</v>
      </c>
      <c r="N10" s="211">
        <v>2</v>
      </c>
      <c r="O10" s="211">
        <v>4</v>
      </c>
      <c r="P10" s="211">
        <f t="shared" ref="P10:P15" si="0">N10*O10</f>
        <v>8</v>
      </c>
      <c r="Q10" s="118" t="str">
        <f>IF(N10=0,"",IF(AND(P10&gt;=0,P10&lt;5),"BAJO",IF(AND(P10&gt;=6,P10&lt;9),"MEDIO",IF(AND(P10&gt;=9,P10&lt;23),"ALTO",IF(AND(P10&gt;=23,P10&lt;=40),"MUY ALTO")))))</f>
        <v>MEDIO</v>
      </c>
      <c r="R10" s="211">
        <v>10</v>
      </c>
      <c r="S10" s="211">
        <v>80</v>
      </c>
      <c r="T10" s="211" t="s">
        <v>157</v>
      </c>
      <c r="U10" s="127" t="s">
        <v>437</v>
      </c>
      <c r="V10" s="114">
        <v>1</v>
      </c>
      <c r="W10" s="114">
        <v>0</v>
      </c>
      <c r="X10" s="114">
        <v>0</v>
      </c>
      <c r="Y10" s="115" t="s">
        <v>438</v>
      </c>
      <c r="Z10" s="156" t="s">
        <v>411</v>
      </c>
      <c r="AA10" s="115" t="s">
        <v>396</v>
      </c>
      <c r="AB10" s="115" t="s">
        <v>396</v>
      </c>
      <c r="AC10" s="115" t="s">
        <v>396</v>
      </c>
      <c r="AD10" s="211" t="s">
        <v>439</v>
      </c>
      <c r="AE10" s="119" t="s">
        <v>414</v>
      </c>
    </row>
    <row r="11" spans="1:33" s="111" customFormat="1" ht="82.5" customHeight="1">
      <c r="A11" s="327"/>
      <c r="B11" s="329"/>
      <c r="C11" s="331"/>
      <c r="D11" s="333"/>
      <c r="E11" s="154" t="s">
        <v>386</v>
      </c>
      <c r="F11" s="112" t="s">
        <v>440</v>
      </c>
      <c r="G11" s="347"/>
      <c r="H11" s="117" t="s">
        <v>441</v>
      </c>
      <c r="I11" s="211" t="s">
        <v>442</v>
      </c>
      <c r="J11" s="211" t="s">
        <v>436</v>
      </c>
      <c r="K11" s="113" t="s">
        <v>392</v>
      </c>
      <c r="L11" s="113" t="s">
        <v>392</v>
      </c>
      <c r="M11" s="113" t="s">
        <v>392</v>
      </c>
      <c r="N11" s="211">
        <v>2</v>
      </c>
      <c r="O11" s="211">
        <v>4</v>
      </c>
      <c r="P11" s="211">
        <f t="shared" si="0"/>
        <v>8</v>
      </c>
      <c r="Q11" s="118" t="str">
        <f>IF(N11=0,"",IF(AND(P11&gt;=0,P11&lt;5),"BAJO",IF(AND(P11&gt;=6,P11&lt;9),"MEDIO",IF(AND(P11&gt;=9,P11&lt;23),"ALTO",IF(AND(P11&gt;=23,P11&lt;=40),"MUY ALTO")))))</f>
        <v>MEDIO</v>
      </c>
      <c r="R11" s="211">
        <v>10</v>
      </c>
      <c r="S11" s="211">
        <v>81</v>
      </c>
      <c r="T11" s="211" t="s">
        <v>157</v>
      </c>
      <c r="U11" s="127" t="s">
        <v>437</v>
      </c>
      <c r="V11" s="114">
        <v>1</v>
      </c>
      <c r="W11" s="114">
        <v>0</v>
      </c>
      <c r="X11" s="114">
        <v>0</v>
      </c>
      <c r="Y11" s="115" t="s">
        <v>443</v>
      </c>
      <c r="Z11" s="156" t="s">
        <v>411</v>
      </c>
      <c r="AA11" s="115" t="s">
        <v>396</v>
      </c>
      <c r="AB11" s="115" t="s">
        <v>396</v>
      </c>
      <c r="AC11" s="115" t="s">
        <v>396</v>
      </c>
      <c r="AD11" s="211" t="s">
        <v>444</v>
      </c>
      <c r="AE11" s="119" t="s">
        <v>396</v>
      </c>
    </row>
    <row r="12" spans="1:33" s="111" customFormat="1" ht="58.5" customHeight="1">
      <c r="A12" s="327"/>
      <c r="B12" s="329"/>
      <c r="C12" s="331"/>
      <c r="D12" s="333"/>
      <c r="E12" s="154" t="s">
        <v>386</v>
      </c>
      <c r="F12" s="112" t="s">
        <v>451</v>
      </c>
      <c r="G12" s="211" t="s">
        <v>30</v>
      </c>
      <c r="H12" s="153" t="s">
        <v>452</v>
      </c>
      <c r="I12" s="211" t="s">
        <v>507</v>
      </c>
      <c r="J12" s="211" t="s">
        <v>419</v>
      </c>
      <c r="K12" s="113" t="s">
        <v>396</v>
      </c>
      <c r="L12" s="113" t="s">
        <v>396</v>
      </c>
      <c r="M12" s="113" t="s">
        <v>396</v>
      </c>
      <c r="N12" s="211">
        <v>2</v>
      </c>
      <c r="O12" s="211">
        <v>3</v>
      </c>
      <c r="P12" s="211">
        <f t="shared" si="0"/>
        <v>6</v>
      </c>
      <c r="Q12" s="159" t="s">
        <v>364</v>
      </c>
      <c r="R12" s="211">
        <v>10</v>
      </c>
      <c r="S12" s="211">
        <v>60</v>
      </c>
      <c r="T12" s="211" t="s">
        <v>157</v>
      </c>
      <c r="U12" s="138" t="s">
        <v>437</v>
      </c>
      <c r="V12" s="114">
        <v>1</v>
      </c>
      <c r="W12" s="114">
        <v>0</v>
      </c>
      <c r="X12" s="114">
        <v>0</v>
      </c>
      <c r="Y12" s="115" t="s">
        <v>454</v>
      </c>
      <c r="Z12" s="156" t="s">
        <v>411</v>
      </c>
      <c r="AA12" s="115" t="s">
        <v>396</v>
      </c>
      <c r="AB12" s="115" t="s">
        <v>396</v>
      </c>
      <c r="AC12" s="115" t="s">
        <v>396</v>
      </c>
      <c r="AD12" s="211" t="s">
        <v>455</v>
      </c>
      <c r="AE12" s="119" t="s">
        <v>396</v>
      </c>
      <c r="AF12" s="119"/>
    </row>
    <row r="13" spans="1:33" s="111" customFormat="1" ht="58.5" customHeight="1" thickBot="1">
      <c r="A13" s="327"/>
      <c r="B13" s="329"/>
      <c r="C13" s="331"/>
      <c r="D13" s="333"/>
      <c r="E13" s="154" t="s">
        <v>386</v>
      </c>
      <c r="F13" s="117" t="s">
        <v>456</v>
      </c>
      <c r="G13" s="211" t="s">
        <v>457</v>
      </c>
      <c r="H13" s="153" t="s">
        <v>458</v>
      </c>
      <c r="I13" s="117" t="s">
        <v>459</v>
      </c>
      <c r="J13" s="211" t="s">
        <v>460</v>
      </c>
      <c r="K13" s="113" t="s">
        <v>396</v>
      </c>
      <c r="L13" s="113" t="s">
        <v>396</v>
      </c>
      <c r="M13" s="113" t="s">
        <v>396</v>
      </c>
      <c r="N13" s="211">
        <v>2</v>
      </c>
      <c r="O13" s="211">
        <v>4</v>
      </c>
      <c r="P13" s="211">
        <f t="shared" si="0"/>
        <v>8</v>
      </c>
      <c r="Q13" s="159" t="s">
        <v>364</v>
      </c>
      <c r="R13" s="211">
        <v>10</v>
      </c>
      <c r="S13" s="211">
        <v>80</v>
      </c>
      <c r="T13" s="211" t="s">
        <v>157</v>
      </c>
      <c r="U13" s="138" t="s">
        <v>437</v>
      </c>
      <c r="V13" s="114">
        <v>1</v>
      </c>
      <c r="W13" s="114">
        <v>0</v>
      </c>
      <c r="X13" s="114">
        <v>0</v>
      </c>
      <c r="Y13" s="115" t="s">
        <v>461</v>
      </c>
      <c r="Z13" s="156" t="s">
        <v>462</v>
      </c>
      <c r="AA13" s="115" t="s">
        <v>396</v>
      </c>
      <c r="AB13" s="115" t="s">
        <v>396</v>
      </c>
      <c r="AC13" s="115" t="s">
        <v>463</v>
      </c>
      <c r="AD13" s="211" t="s">
        <v>464</v>
      </c>
      <c r="AE13" s="119" t="s">
        <v>396</v>
      </c>
      <c r="AF13" s="161"/>
    </row>
    <row r="14" spans="1:33" s="111" customFormat="1" ht="90" customHeight="1">
      <c r="A14" s="327"/>
      <c r="B14" s="329"/>
      <c r="C14" s="331"/>
      <c r="D14" s="333"/>
      <c r="E14" s="140" t="s">
        <v>386</v>
      </c>
      <c r="F14" s="120" t="s">
        <v>465</v>
      </c>
      <c r="G14" s="84" t="s">
        <v>25</v>
      </c>
      <c r="H14" s="120" t="s">
        <v>466</v>
      </c>
      <c r="I14" s="84" t="s">
        <v>508</v>
      </c>
      <c r="J14" s="211" t="s">
        <v>468</v>
      </c>
      <c r="K14" s="121" t="s">
        <v>469</v>
      </c>
      <c r="L14" s="121" t="s">
        <v>469</v>
      </c>
      <c r="M14" s="121" t="s">
        <v>470</v>
      </c>
      <c r="N14" s="84" t="s">
        <v>364</v>
      </c>
      <c r="O14" s="84"/>
      <c r="P14" s="84"/>
      <c r="Q14" s="122" t="s">
        <v>364</v>
      </c>
      <c r="R14" s="84" t="s">
        <v>471</v>
      </c>
      <c r="S14" s="84"/>
      <c r="T14" s="84"/>
      <c r="U14" s="123" t="s">
        <v>437</v>
      </c>
      <c r="V14" s="123">
        <v>1</v>
      </c>
      <c r="W14" s="123">
        <v>0</v>
      </c>
      <c r="X14" s="123">
        <v>0</v>
      </c>
      <c r="Y14" s="124" t="s">
        <v>472</v>
      </c>
      <c r="Z14" s="125" t="s">
        <v>404</v>
      </c>
      <c r="AA14" s="124" t="s">
        <v>396</v>
      </c>
      <c r="AB14" s="124" t="s">
        <v>396</v>
      </c>
      <c r="AC14" s="124" t="s">
        <v>414</v>
      </c>
      <c r="AD14" s="84" t="s">
        <v>473</v>
      </c>
      <c r="AE14" s="126" t="s">
        <v>474</v>
      </c>
    </row>
    <row r="15" spans="1:33" s="111" customFormat="1" ht="93.75" customHeight="1">
      <c r="A15" s="328"/>
      <c r="B15" s="330"/>
      <c r="C15" s="332"/>
      <c r="D15" s="334"/>
      <c r="E15" s="154" t="s">
        <v>509</v>
      </c>
      <c r="F15" s="157" t="s">
        <v>510</v>
      </c>
      <c r="G15" s="211" t="s">
        <v>30</v>
      </c>
      <c r="H15" s="153" t="s">
        <v>476</v>
      </c>
      <c r="I15" s="211" t="s">
        <v>477</v>
      </c>
      <c r="J15" s="211" t="s">
        <v>478</v>
      </c>
      <c r="K15" s="113" t="s">
        <v>396</v>
      </c>
      <c r="L15" s="113" t="s">
        <v>396</v>
      </c>
      <c r="M15" s="113" t="s">
        <v>396</v>
      </c>
      <c r="N15" s="211">
        <v>10</v>
      </c>
      <c r="O15" s="211">
        <v>1</v>
      </c>
      <c r="P15" s="211">
        <f t="shared" si="0"/>
        <v>10</v>
      </c>
      <c r="Q15" s="162" t="s">
        <v>409</v>
      </c>
      <c r="R15" s="211">
        <v>100</v>
      </c>
      <c r="S15" s="211">
        <v>1000</v>
      </c>
      <c r="T15" s="211" t="s">
        <v>142</v>
      </c>
      <c r="U15" s="138" t="s">
        <v>393</v>
      </c>
      <c r="V15" s="114">
        <v>1</v>
      </c>
      <c r="W15" s="114">
        <v>0</v>
      </c>
      <c r="X15" s="114">
        <v>0</v>
      </c>
      <c r="Y15" s="115" t="s">
        <v>479</v>
      </c>
      <c r="Z15" s="116" t="s">
        <v>480</v>
      </c>
      <c r="AA15" s="115" t="s">
        <v>396</v>
      </c>
      <c r="AB15" s="115" t="s">
        <v>396</v>
      </c>
      <c r="AC15" s="115" t="s">
        <v>396</v>
      </c>
      <c r="AD15" s="211" t="s">
        <v>511</v>
      </c>
      <c r="AE15" s="119" t="s">
        <v>396</v>
      </c>
    </row>
    <row r="16" spans="1:33" s="111" customFormat="1" ht="20.25" customHeight="1">
      <c r="E16" s="139"/>
      <c r="H16" s="111" t="s">
        <v>482</v>
      </c>
      <c r="U16" s="128"/>
      <c r="V16" s="128"/>
      <c r="W16" s="128"/>
      <c r="X16" s="128"/>
    </row>
    <row r="17" spans="1:32" s="91" customFormat="1" ht="52.5" customHeight="1" thickBot="1">
      <c r="A17" s="93"/>
      <c r="B17" s="95"/>
      <c r="C17" s="94"/>
      <c r="D17" s="95"/>
      <c r="E17" s="95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</row>
    <row r="18" spans="1:32" s="91" customFormat="1" ht="36.75" customHeight="1" thickBot="1">
      <c r="A18" s="348" t="s">
        <v>483</v>
      </c>
      <c r="B18" s="349"/>
      <c r="C18" s="349"/>
      <c r="D18" s="349"/>
      <c r="E18" s="349"/>
      <c r="F18" s="350"/>
      <c r="G18" s="149"/>
      <c r="H18" s="143"/>
      <c r="I18" s="96"/>
      <c r="J18" s="96"/>
      <c r="K18" s="98"/>
      <c r="L18" s="98"/>
      <c r="M18" s="98"/>
      <c r="N18" s="96"/>
      <c r="O18" s="96"/>
      <c r="P18" s="96" t="str">
        <f>IF(N18=0,"",N18*O18)</f>
        <v/>
      </c>
      <c r="Q18" s="96" t="str">
        <f>IF(N18=0,"",IF(AND(P18&gt;=0,P18&lt;5),"BAJO",IF(AND(P18&gt;=6,P18&lt;9),"MEDIO",IF(AND(P18&gt;=9,P18&lt;23),"ALTO",IF(AND(P18&gt;=23,P18&lt;=40),"MUY ALTO")))))</f>
        <v/>
      </c>
      <c r="R18" s="96"/>
      <c r="S18" s="96" t="str">
        <f>IF(R18=0,"",P18*R18)</f>
        <v/>
      </c>
      <c r="T18" s="96" t="str">
        <f>IF(R18=0,"",IF(AND(S18&gt;=0,S18&lt;20),"IV",IF(AND(S18&gt;=40,S18&lt;120),"III",IF(AND(S18&gt;=150,S18&lt;500),"II",IF(AND(S18&gt;=600,S18&lt;=4000),"I")))))</f>
        <v/>
      </c>
      <c r="U18" s="96"/>
      <c r="V18" s="96"/>
      <c r="W18" s="96"/>
      <c r="X18" s="96"/>
      <c r="Y18" s="99"/>
      <c r="Z18" s="100"/>
      <c r="AA18" s="99"/>
      <c r="AB18" s="99"/>
      <c r="AC18" s="99"/>
      <c r="AD18" s="96"/>
      <c r="AE18" s="96"/>
      <c r="AF18" s="92"/>
    </row>
    <row r="19" spans="1:32" s="91" customFormat="1" ht="21.95" customHeight="1">
      <c r="A19" s="351" t="s">
        <v>484</v>
      </c>
      <c r="B19" s="352"/>
      <c r="C19" s="352"/>
      <c r="D19" s="150" t="s">
        <v>485</v>
      </c>
      <c r="E19" s="150"/>
      <c r="F19" s="151"/>
      <c r="G19" s="141"/>
      <c r="H19" s="144"/>
      <c r="I19" s="96"/>
      <c r="J19" s="96"/>
      <c r="K19" s="98"/>
      <c r="L19" s="98"/>
      <c r="M19" s="98"/>
      <c r="N19" s="96"/>
      <c r="O19" s="96"/>
      <c r="P19" s="96" t="str">
        <f>IF(N19=0,"",N19*O19)</f>
        <v/>
      </c>
      <c r="Q19" s="96" t="str">
        <f>IF(N19=0,"",IF(AND(P19&gt;=0,P19&lt;5),"BAJO",IF(AND(P19&gt;=6,P19&lt;9),"MEDIO",IF(AND(P19&gt;=9,P19&lt;23),"ALTO",IF(AND(P19&gt;=23,P19&lt;=40),"MUY ALTO")))))</f>
        <v/>
      </c>
      <c r="R19" s="96"/>
      <c r="S19" s="96" t="str">
        <f>IF(R19=0,"",P19*R19)</f>
        <v/>
      </c>
      <c r="T19" s="96" t="str">
        <f>IF(R19=0,"",IF(AND(S19&gt;=0,S19&lt;20),"IV",IF(AND(S19&gt;=40,S19&lt;120),"III",IF(AND(S19&gt;=150,S19&lt;500),"II",IF(AND(S19&gt;=600,S19&lt;=4000),"I")))))</f>
        <v/>
      </c>
      <c r="U19" s="96"/>
      <c r="V19" s="96"/>
      <c r="W19" s="96"/>
      <c r="X19" s="96"/>
      <c r="Y19" s="99"/>
      <c r="Z19" s="100"/>
      <c r="AA19" s="99"/>
      <c r="AB19" s="99"/>
      <c r="AC19" s="99"/>
      <c r="AD19" s="96"/>
      <c r="AE19" s="96"/>
      <c r="AF19" s="92"/>
    </row>
    <row r="20" spans="1:32" s="91" customFormat="1" ht="21.95" customHeight="1">
      <c r="A20" s="353"/>
      <c r="B20" s="354"/>
      <c r="C20" s="354"/>
      <c r="D20" s="354"/>
      <c r="E20" s="354"/>
      <c r="F20" s="354"/>
      <c r="G20" s="354"/>
      <c r="H20" s="355"/>
      <c r="J20" s="97"/>
      <c r="K20" s="92"/>
      <c r="L20" s="92"/>
      <c r="M20" s="92"/>
      <c r="N20" s="92"/>
      <c r="O20" s="92"/>
      <c r="P20" s="92"/>
      <c r="Q20" s="92"/>
      <c r="R20" s="92"/>
      <c r="S20" s="92"/>
      <c r="T20" s="96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</row>
    <row r="21" spans="1:32" s="91" customFormat="1" ht="34.5" customHeight="1">
      <c r="A21" s="356" t="s">
        <v>486</v>
      </c>
      <c r="B21" s="357"/>
      <c r="C21" s="357"/>
      <c r="D21" s="212"/>
      <c r="E21" s="212"/>
      <c r="F21" s="212"/>
      <c r="G21" s="212"/>
      <c r="H21" s="213"/>
      <c r="I21" s="101"/>
      <c r="J21" s="102"/>
      <c r="K21" s="102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2"/>
      <c r="AA21" s="92"/>
      <c r="AB21" s="92"/>
      <c r="AC21" s="92"/>
      <c r="AD21" s="92"/>
      <c r="AE21" s="92"/>
      <c r="AF21" s="92"/>
    </row>
    <row r="22" spans="1:32" s="91" customFormat="1" ht="21.95" customHeight="1">
      <c r="A22" s="339" t="s">
        <v>487</v>
      </c>
      <c r="B22" s="340"/>
      <c r="C22" s="340"/>
      <c r="D22" s="358"/>
      <c r="E22" s="358"/>
      <c r="F22" s="358"/>
      <c r="G22" s="358"/>
      <c r="H22" s="359"/>
      <c r="I22" s="101"/>
      <c r="J22" s="102"/>
      <c r="K22" s="102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2"/>
      <c r="AA22" s="92"/>
      <c r="AB22" s="92"/>
      <c r="AC22" s="92"/>
      <c r="AD22" s="92"/>
      <c r="AE22" s="92"/>
      <c r="AF22" s="92"/>
    </row>
    <row r="23" spans="1:32" s="91" customFormat="1" ht="21.95" customHeight="1">
      <c r="A23" s="339" t="s">
        <v>488</v>
      </c>
      <c r="B23" s="340"/>
      <c r="C23" s="340"/>
      <c r="D23" s="142" t="s">
        <v>489</v>
      </c>
      <c r="E23" s="142"/>
      <c r="F23" s="142"/>
      <c r="G23" s="142"/>
      <c r="H23" s="145"/>
      <c r="I23" s="103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6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</row>
    <row r="24" spans="1:32" s="91" customFormat="1" ht="21.95" customHeight="1">
      <c r="A24" s="341"/>
      <c r="B24" s="342"/>
      <c r="C24" s="342"/>
      <c r="D24" s="209"/>
      <c r="E24" s="209"/>
      <c r="F24" s="209"/>
      <c r="G24" s="142" t="s">
        <v>490</v>
      </c>
      <c r="H24" s="145"/>
      <c r="I24" s="104"/>
      <c r="J24" s="105"/>
      <c r="K24" s="105"/>
      <c r="L24" s="105"/>
      <c r="M24" s="92"/>
      <c r="N24" s="106"/>
      <c r="O24" s="106"/>
      <c r="P24" s="106"/>
      <c r="Q24" s="106"/>
      <c r="R24" s="106"/>
      <c r="S24" s="106"/>
      <c r="T24" s="106"/>
      <c r="U24" s="107"/>
      <c r="V24" s="107"/>
      <c r="W24" s="107"/>
      <c r="X24" s="107"/>
      <c r="Y24" s="107"/>
      <c r="Z24" s="92"/>
      <c r="AA24" s="92"/>
      <c r="AB24" s="92"/>
      <c r="AC24" s="92"/>
      <c r="AD24" s="92"/>
      <c r="AE24" s="92"/>
    </row>
    <row r="25" spans="1:32" s="91" customFormat="1" ht="21.95" customHeight="1">
      <c r="A25" s="343"/>
      <c r="B25" s="344"/>
      <c r="C25" s="344"/>
      <c r="D25" s="142" t="s">
        <v>488</v>
      </c>
      <c r="E25" s="142"/>
      <c r="F25" s="142"/>
      <c r="G25" s="209"/>
      <c r="H25" s="146"/>
      <c r="I25" s="104"/>
      <c r="J25" s="105"/>
      <c r="K25" s="105"/>
      <c r="L25" s="105"/>
      <c r="M25" s="92"/>
      <c r="N25" s="106"/>
      <c r="O25" s="106"/>
      <c r="P25" s="106"/>
      <c r="Q25" s="106"/>
      <c r="R25" s="106"/>
      <c r="S25" s="106"/>
      <c r="T25" s="106"/>
      <c r="U25" s="107"/>
      <c r="V25" s="107"/>
      <c r="W25" s="107"/>
      <c r="X25" s="107"/>
      <c r="Y25" s="107"/>
      <c r="Z25" s="92"/>
      <c r="AA25" s="92"/>
      <c r="AB25" s="92"/>
      <c r="AC25" s="92"/>
      <c r="AD25" s="92"/>
      <c r="AE25" s="92"/>
    </row>
    <row r="26" spans="1:32" s="91" customFormat="1" ht="21.95" customHeight="1" thickBot="1">
      <c r="A26" s="345"/>
      <c r="B26" s="346"/>
      <c r="C26" s="346"/>
      <c r="D26" s="210"/>
      <c r="E26" s="210"/>
      <c r="F26" s="210"/>
      <c r="G26" s="147" t="s">
        <v>488</v>
      </c>
      <c r="H26" s="148"/>
      <c r="I26" s="104"/>
      <c r="J26" s="105"/>
      <c r="K26" s="105"/>
      <c r="L26" s="105"/>
      <c r="M26" s="92"/>
      <c r="N26" s="106"/>
      <c r="O26" s="106"/>
      <c r="P26" s="106"/>
      <c r="Q26" s="106"/>
      <c r="R26" s="106"/>
      <c r="S26" s="106"/>
      <c r="T26" s="106"/>
      <c r="U26" s="107"/>
      <c r="V26" s="107"/>
      <c r="W26" s="107"/>
      <c r="X26" s="107"/>
      <c r="Y26" s="107"/>
      <c r="Z26" s="92"/>
      <c r="AA26" s="92"/>
      <c r="AB26" s="92"/>
      <c r="AC26" s="92"/>
      <c r="AD26" s="92"/>
      <c r="AE26" s="92"/>
    </row>
  </sheetData>
  <mergeCells count="54">
    <mergeCell ref="A1:E2"/>
    <mergeCell ref="F1:T1"/>
    <mergeCell ref="U1:Y1"/>
    <mergeCell ref="Z1:AE1"/>
    <mergeCell ref="F2:I2"/>
    <mergeCell ref="K2:M2"/>
    <mergeCell ref="N2:U2"/>
    <mergeCell ref="Y2:Z2"/>
    <mergeCell ref="AA2:AE2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D22:H22"/>
    <mergeCell ref="AA3:AA4"/>
    <mergeCell ref="AB3:AB4"/>
    <mergeCell ref="AC3:AC4"/>
    <mergeCell ref="AD3:AD4"/>
    <mergeCell ref="K3:K4"/>
    <mergeCell ref="L3:L4"/>
    <mergeCell ref="Y3:Y4"/>
    <mergeCell ref="Z3:Z4"/>
    <mergeCell ref="M3:M4"/>
    <mergeCell ref="N3:N4"/>
    <mergeCell ref="O3:O4"/>
    <mergeCell ref="P3:P4"/>
    <mergeCell ref="Q3:Q4"/>
    <mergeCell ref="R3:R4"/>
    <mergeCell ref="F3:F4"/>
    <mergeCell ref="AE3:AE4"/>
    <mergeCell ref="S3:S4"/>
    <mergeCell ref="T3:T4"/>
    <mergeCell ref="U3:U4"/>
    <mergeCell ref="V3:X3"/>
    <mergeCell ref="A26:C26"/>
    <mergeCell ref="A5:A15"/>
    <mergeCell ref="B5:B15"/>
    <mergeCell ref="C5:C15"/>
    <mergeCell ref="A23:C23"/>
    <mergeCell ref="A22:C22"/>
    <mergeCell ref="A24:C24"/>
    <mergeCell ref="A25:C25"/>
    <mergeCell ref="A21:C21"/>
    <mergeCell ref="AE8:AE9"/>
    <mergeCell ref="G10:G11"/>
    <mergeCell ref="A18:F18"/>
    <mergeCell ref="A19:C19"/>
    <mergeCell ref="A20:H20"/>
    <mergeCell ref="D5:D15"/>
  </mergeCells>
  <conditionalFormatting sqref="T12:T13">
    <cfRule type="containsText" dxfId="71" priority="51" operator="containsText" text="MUY ALTO">
      <formula>NOT(ISERROR(SEARCH("MUY ALTO",T12)))</formula>
    </cfRule>
    <cfRule type="containsText" dxfId="70" priority="52" operator="containsText" text="ALTO">
      <formula>NOT(ISERROR(SEARCH("ALTO",T12)))</formula>
    </cfRule>
    <cfRule type="containsText" dxfId="69" priority="53" operator="containsText" text="MEDIO">
      <formula>NOT(ISERROR(SEARCH("MEDIO",T12)))</formula>
    </cfRule>
    <cfRule type="colorScale" priority="54">
      <colorScale>
        <cfvo type="num" val="6"/>
        <cfvo type="percentile" val="9"/>
        <cfvo type="num" val="24"/>
        <color rgb="FF92D050"/>
        <color rgb="FFFFFF00"/>
        <color rgb="FFFF0000"/>
      </colorScale>
    </cfRule>
  </conditionalFormatting>
  <conditionalFormatting sqref="U6:U7">
    <cfRule type="containsText" dxfId="68" priority="107" operator="containsText" text="Mejorable">
      <formula>NOT(ISERROR(SEARCH("Mejorable",U6)))</formula>
    </cfRule>
    <cfRule type="containsText" dxfId="67" priority="106" operator="containsText" text="Aceptable con control especifico">
      <formula>NOT(ISERROR(SEARCH("Aceptable con control especifico",U6)))</formula>
    </cfRule>
    <cfRule type="containsText" dxfId="66" priority="105" operator="containsText" text="No aceptable">
      <formula>NOT(ISERROR(SEARCH("No aceptable",U6)))</formula>
    </cfRule>
  </conditionalFormatting>
  <conditionalFormatting sqref="U8:U9">
    <cfRule type="notContainsText" dxfId="65" priority="89" stopIfTrue="1" operator="notContains" text="CONTROL">
      <formula>ISERROR(SEARCH("CONTROL",U8))</formula>
    </cfRule>
    <cfRule type="containsText" dxfId="64" priority="87" stopIfTrue="1" operator="containsText" text="NO ACEPTABLE">
      <formula>NOT(ISERROR(SEARCH("NO ACEPTABLE",U8)))</formula>
    </cfRule>
    <cfRule type="containsText" dxfId="63" priority="88" stopIfTrue="1" operator="containsText" text="CONTROL">
      <formula>NOT(ISERROR(SEARCH("CONTROL",U8)))</formula>
    </cfRule>
  </conditionalFormatting>
  <conditionalFormatting sqref="U5:X5">
    <cfRule type="containsText" dxfId="62" priority="110" operator="containsText" text="Mejorable">
      <formula>NOT(ISERROR(SEARCH("Mejorable",U5)))</formula>
    </cfRule>
    <cfRule type="containsText" dxfId="61" priority="109" operator="containsText" text="Aceptable con control especifico">
      <formula>NOT(ISERROR(SEARCH("Aceptable con control especifico",U5)))</formula>
    </cfRule>
    <cfRule type="containsText" dxfId="60" priority="108" operator="containsText" text="No aceptable">
      <formula>NOT(ISERROR(SEARCH("No aceptable",U5)))</formula>
    </cfRule>
  </conditionalFormatting>
  <conditionalFormatting sqref="U10:X15">
    <cfRule type="containsText" dxfId="59" priority="6" operator="containsText" text="Aceptable con control especifico">
      <formula>NOT(ISERROR(SEARCH("Aceptable con control especifico",U10)))</formula>
    </cfRule>
    <cfRule type="containsText" dxfId="58" priority="7" operator="containsText" text="Mejorable">
      <formula>NOT(ISERROR(SEARCH("Mejorable",U10)))</formula>
    </cfRule>
    <cfRule type="containsText" dxfId="57" priority="5" operator="containsText" text="No aceptable">
      <formula>NOT(ISERROR(SEARCH("No aceptable",U10)))</formula>
    </cfRule>
  </conditionalFormatting>
  <conditionalFormatting sqref="V6:X9">
    <cfRule type="containsText" dxfId="56" priority="140" operator="containsText" text="No aceptable">
      <formula>NOT(ISERROR(SEARCH("No aceptable",V6)))</formula>
    </cfRule>
    <cfRule type="containsText" dxfId="55" priority="141" operator="containsText" text="Aceptable con control especifico">
      <formula>NOT(ISERROR(SEARCH("Aceptable con control especifico",V6)))</formula>
    </cfRule>
    <cfRule type="containsText" dxfId="54" priority="142" operator="containsText" text="Mejorable">
      <formula>NOT(ISERROR(SEARCH("Mejorable",V6)))</formula>
    </cfRule>
  </conditionalFormatting>
  <dataValidations count="6">
    <dataValidation type="list" allowBlank="1" showInputMessage="1" showErrorMessage="1" sqref="G19 G12:G15 G5:G10" xr:uid="{200F1407-6D0F-4262-8D8E-1F9C818255CF}">
      <formula1>GRUPO</formula1>
    </dataValidation>
    <dataValidation type="list" allowBlank="1" showInputMessage="1" showErrorMessage="1" sqref="F19 I7 F14:F15 F6:F11" xr:uid="{95A0450B-6494-4168-AC24-D85116AE1A8C}">
      <formula1>RIESGO</formula1>
    </dataValidation>
    <dataValidation type="list" allowBlank="1" showInputMessage="1" showErrorMessage="1" sqref="H19 F5 I13 H6:H15 F12:F13" xr:uid="{BDD9CE0B-A82E-4DB5-9462-6FB0ACC5D468}">
      <formula1>EFECTO</formula1>
    </dataValidation>
    <dataValidation type="list" allowBlank="1" showInputMessage="1" showErrorMessage="1" sqref="N18:N19 N5:N15" xr:uid="{2DFB7D41-8292-4B17-8821-5BEC5987E486}">
      <formula1>deficiencia</formula1>
    </dataValidation>
    <dataValidation type="list" allowBlank="1" showInputMessage="1" showErrorMessage="1" sqref="O18:O19 O5:O15" xr:uid="{C42DA1FE-1773-4C14-B54A-1F4D8E4FF872}">
      <formula1>exposición</formula1>
    </dataValidation>
    <dataValidation type="list" allowBlank="1" showInputMessage="1" showErrorMessage="1" sqref="R18:R19 R5:R15" xr:uid="{BC08FBE5-8B8D-43B0-A0E8-36B6205BB143}">
      <formula1>consecuencia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FE0C-3030-44E7-B916-259F518C134C}">
  <dimension ref="A1:AG28"/>
  <sheetViews>
    <sheetView workbookViewId="0">
      <selection activeCell="Y2" sqref="Y2:Z2"/>
    </sheetView>
  </sheetViews>
  <sheetFormatPr baseColWidth="10" defaultColWidth="9.140625" defaultRowHeight="15"/>
  <cols>
    <col min="1" max="1" width="4.85546875" customWidth="1"/>
    <col min="2" max="2" width="4.28515625" customWidth="1"/>
    <col min="3" max="3" width="7.7109375" customWidth="1"/>
    <col min="4" max="4" width="22.85546875" customWidth="1"/>
    <col min="5" max="5" width="3.85546875" customWidth="1"/>
    <col min="6" max="6" width="24" customWidth="1"/>
    <col min="7" max="7" width="19.28515625" customWidth="1"/>
    <col min="8" max="8" width="28.42578125" customWidth="1"/>
    <col min="9" max="9" width="18.42578125" customWidth="1"/>
    <col min="10" max="10" width="6.5703125" customWidth="1"/>
    <col min="11" max="11" width="10.28515625" customWidth="1"/>
    <col min="12" max="12" width="8.140625" customWidth="1"/>
    <col min="13" max="13" width="7.28515625" customWidth="1"/>
    <col min="14" max="14" width="6" customWidth="1"/>
    <col min="15" max="15" width="5.85546875" customWidth="1"/>
    <col min="16" max="16" width="6.42578125" customWidth="1"/>
    <col min="17" max="17" width="11.28515625" customWidth="1"/>
    <col min="18" max="18" width="4.85546875" customWidth="1"/>
    <col min="19" max="19" width="6.42578125" customWidth="1"/>
    <col min="20" max="20" width="6.140625" customWidth="1"/>
    <col min="21" max="21" width="14.42578125" customWidth="1"/>
    <col min="22" max="22" width="3.42578125" customWidth="1"/>
    <col min="23" max="23" width="2.85546875" customWidth="1"/>
    <col min="24" max="24" width="4" customWidth="1"/>
    <col min="25" max="25" width="15.85546875" customWidth="1"/>
    <col min="26" max="26" width="8.140625" customWidth="1"/>
    <col min="27" max="27" width="6.140625" customWidth="1"/>
    <col min="28" max="28" width="8.140625" customWidth="1"/>
    <col min="29" max="29" width="16.5703125" customWidth="1"/>
    <col min="30" max="30" width="19.5703125" customWidth="1"/>
    <col min="31" max="31" width="18.7109375" customWidth="1"/>
    <col min="32" max="256" width="11.42578125" customWidth="1"/>
  </cols>
  <sheetData>
    <row r="1" spans="1:33" s="108" customFormat="1" ht="20.25" customHeight="1" thickTop="1">
      <c r="A1" s="295"/>
      <c r="B1" s="296"/>
      <c r="C1" s="296"/>
      <c r="D1" s="296"/>
      <c r="E1" s="296"/>
      <c r="F1" s="297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  <c r="U1" s="300" t="s">
        <v>349</v>
      </c>
      <c r="V1" s="301"/>
      <c r="W1" s="301"/>
      <c r="X1" s="301"/>
      <c r="Y1" s="302"/>
      <c r="Z1" s="303" t="s">
        <v>617</v>
      </c>
      <c r="AA1" s="304"/>
      <c r="AB1" s="304"/>
      <c r="AC1" s="304"/>
      <c r="AD1" s="304"/>
      <c r="AE1" s="305"/>
    </row>
    <row r="2" spans="1:33" s="108" customFormat="1" ht="13.5" customHeight="1" thickBot="1">
      <c r="A2" s="295"/>
      <c r="B2" s="296"/>
      <c r="C2" s="296"/>
      <c r="D2" s="296"/>
      <c r="E2" s="296"/>
      <c r="F2" s="306" t="s">
        <v>350</v>
      </c>
      <c r="G2" s="306"/>
      <c r="H2" s="306"/>
      <c r="I2" s="306"/>
      <c r="J2" s="206"/>
      <c r="K2" s="307" t="s">
        <v>351</v>
      </c>
      <c r="L2" s="307"/>
      <c r="M2" s="307"/>
      <c r="N2" s="308" t="s">
        <v>352</v>
      </c>
      <c r="O2" s="308"/>
      <c r="P2" s="308"/>
      <c r="Q2" s="308"/>
      <c r="R2" s="308"/>
      <c r="S2" s="308"/>
      <c r="T2" s="308"/>
      <c r="U2" s="308"/>
      <c r="V2" s="206"/>
      <c r="W2" s="206"/>
      <c r="X2" s="206"/>
      <c r="Y2" s="309"/>
      <c r="Z2" s="309"/>
      <c r="AA2" s="309"/>
      <c r="AB2" s="309"/>
      <c r="AC2" s="309"/>
      <c r="AD2" s="309"/>
      <c r="AE2" s="309"/>
    </row>
    <row r="3" spans="1:33" s="109" customFormat="1" ht="23.25" customHeight="1">
      <c r="A3" s="312" t="s">
        <v>353</v>
      </c>
      <c r="B3" s="314" t="s">
        <v>354</v>
      </c>
      <c r="C3" s="315" t="s">
        <v>355</v>
      </c>
      <c r="D3" s="314" t="s">
        <v>356</v>
      </c>
      <c r="E3" s="317" t="s">
        <v>357</v>
      </c>
      <c r="F3" s="319" t="s">
        <v>358</v>
      </c>
      <c r="G3" s="324" t="s">
        <v>359</v>
      </c>
      <c r="H3" s="324" t="s">
        <v>360</v>
      </c>
      <c r="I3" s="336" t="s">
        <v>361</v>
      </c>
      <c r="J3" s="310" t="s">
        <v>362</v>
      </c>
      <c r="K3" s="310" t="s">
        <v>363</v>
      </c>
      <c r="L3" s="310" t="s">
        <v>364</v>
      </c>
      <c r="M3" s="310" t="s">
        <v>365</v>
      </c>
      <c r="N3" s="310" t="s">
        <v>100</v>
      </c>
      <c r="O3" s="325" t="s">
        <v>366</v>
      </c>
      <c r="P3" s="310" t="s">
        <v>132</v>
      </c>
      <c r="Q3" s="310" t="s">
        <v>367</v>
      </c>
      <c r="R3" s="310" t="s">
        <v>141</v>
      </c>
      <c r="S3" s="310" t="s">
        <v>368</v>
      </c>
      <c r="T3" s="310" t="s">
        <v>369</v>
      </c>
      <c r="U3" s="310" t="s">
        <v>370</v>
      </c>
      <c r="V3" s="324" t="s">
        <v>371</v>
      </c>
      <c r="W3" s="324"/>
      <c r="X3" s="324"/>
      <c r="Y3" s="310" t="s">
        <v>372</v>
      </c>
      <c r="Z3" s="310" t="s">
        <v>373</v>
      </c>
      <c r="AA3" s="310" t="s">
        <v>374</v>
      </c>
      <c r="AB3" s="311" t="s">
        <v>375</v>
      </c>
      <c r="AC3" s="310" t="s">
        <v>376</v>
      </c>
      <c r="AD3" s="310" t="s">
        <v>377</v>
      </c>
      <c r="AE3" s="310" t="s">
        <v>378</v>
      </c>
    </row>
    <row r="4" spans="1:33" s="109" customFormat="1" ht="15.75" customHeight="1" thickBot="1">
      <c r="A4" s="313"/>
      <c r="B4" s="311"/>
      <c r="C4" s="316"/>
      <c r="D4" s="311"/>
      <c r="E4" s="318"/>
      <c r="F4" s="320"/>
      <c r="G4" s="335"/>
      <c r="H4" s="335"/>
      <c r="I4" s="337"/>
      <c r="J4" s="311"/>
      <c r="K4" s="311"/>
      <c r="L4" s="311"/>
      <c r="M4" s="311"/>
      <c r="N4" s="311"/>
      <c r="O4" s="326"/>
      <c r="P4" s="311"/>
      <c r="Q4" s="311"/>
      <c r="R4" s="311"/>
      <c r="S4" s="311"/>
      <c r="T4" s="311"/>
      <c r="U4" s="311"/>
      <c r="V4" s="207" t="s">
        <v>379</v>
      </c>
      <c r="W4" s="207" t="s">
        <v>380</v>
      </c>
      <c r="X4" s="207" t="s">
        <v>381</v>
      </c>
      <c r="Y4" s="311"/>
      <c r="Z4" s="311"/>
      <c r="AA4" s="311"/>
      <c r="AB4" s="338"/>
      <c r="AC4" s="311"/>
      <c r="AD4" s="311"/>
      <c r="AE4" s="311"/>
      <c r="AG4"/>
    </row>
    <row r="5" spans="1:33" s="111" customFormat="1" ht="90" customHeight="1">
      <c r="A5" s="327" t="s">
        <v>491</v>
      </c>
      <c r="B5" s="329" t="s">
        <v>512</v>
      </c>
      <c r="C5" s="331" t="s">
        <v>513</v>
      </c>
      <c r="D5" s="333" t="s">
        <v>514</v>
      </c>
      <c r="E5" s="155" t="s">
        <v>386</v>
      </c>
      <c r="F5" s="153" t="s">
        <v>387</v>
      </c>
      <c r="G5" s="211" t="s">
        <v>388</v>
      </c>
      <c r="H5" s="153" t="s">
        <v>389</v>
      </c>
      <c r="I5" s="211" t="s">
        <v>390</v>
      </c>
      <c r="J5" s="211" t="s">
        <v>391</v>
      </c>
      <c r="K5" s="113" t="s">
        <v>392</v>
      </c>
      <c r="L5" s="113" t="s">
        <v>392</v>
      </c>
      <c r="M5" s="113" t="s">
        <v>392</v>
      </c>
      <c r="N5" s="211">
        <v>6</v>
      </c>
      <c r="O5" s="211">
        <v>2</v>
      </c>
      <c r="P5" s="211">
        <f>IF(N5=0,"",N5*O5)</f>
        <v>12</v>
      </c>
      <c r="Q5" s="118" t="str">
        <f>IF(N5=0,"",IF(AND(P5&gt;=0,P5&lt;5),"BAJO",IF(AND(P5&gt;=6,P5&lt;9),"MEDIO",IF(AND(P5&gt;=9,P5&lt;23),"ALTO",IF(AND(P5&gt;=23,P5&lt;=40),"MUY ALTO")))))</f>
        <v>ALTO</v>
      </c>
      <c r="R5" s="211">
        <v>100</v>
      </c>
      <c r="S5" s="211">
        <f>P5*R5</f>
        <v>1200</v>
      </c>
      <c r="T5" s="211" t="s">
        <v>142</v>
      </c>
      <c r="U5" s="127" t="s">
        <v>393</v>
      </c>
      <c r="V5" s="114">
        <v>1</v>
      </c>
      <c r="W5" s="114">
        <v>0</v>
      </c>
      <c r="X5" s="114">
        <v>0</v>
      </c>
      <c r="Y5" s="115" t="s">
        <v>394</v>
      </c>
      <c r="Z5" s="116" t="s">
        <v>395</v>
      </c>
      <c r="AA5" s="115" t="s">
        <v>392</v>
      </c>
      <c r="AB5" s="115" t="s">
        <v>396</v>
      </c>
      <c r="AC5" s="115" t="s">
        <v>397</v>
      </c>
      <c r="AD5" s="113" t="s">
        <v>398</v>
      </c>
      <c r="AE5" s="119" t="s">
        <v>396</v>
      </c>
    </row>
    <row r="6" spans="1:33" s="111" customFormat="1" ht="64.5" customHeight="1">
      <c r="A6" s="327"/>
      <c r="B6" s="329"/>
      <c r="C6" s="331"/>
      <c r="D6" s="333"/>
      <c r="E6" s="154" t="s">
        <v>386</v>
      </c>
      <c r="F6" s="117" t="s">
        <v>399</v>
      </c>
      <c r="G6" s="211" t="s">
        <v>400</v>
      </c>
      <c r="H6" s="117" t="s">
        <v>401</v>
      </c>
      <c r="I6" s="211" t="s">
        <v>402</v>
      </c>
      <c r="J6" s="211" t="s">
        <v>403</v>
      </c>
      <c r="K6" s="113" t="s">
        <v>392</v>
      </c>
      <c r="L6" s="113" t="s">
        <v>392</v>
      </c>
      <c r="M6" s="113" t="s">
        <v>392</v>
      </c>
      <c r="N6" s="211">
        <v>6</v>
      </c>
      <c r="O6" s="211">
        <v>2</v>
      </c>
      <c r="P6" s="211">
        <f>N6*O6</f>
        <v>12</v>
      </c>
      <c r="Q6" s="118" t="str">
        <f>IF(N6=0,"",IF(AND(P6&gt;=0,P6&lt;5),"BAJO",IF(AND(P6&gt;=6,P6&lt;9),"MEDIO",IF(AND(P6&gt;=9,P6&lt;23),"ALTO",IF(AND(P6&gt;=23,P6&lt;=40),"MUY ALTO")))))</f>
        <v>ALTO</v>
      </c>
      <c r="R6" s="211">
        <v>100</v>
      </c>
      <c r="S6" s="211">
        <f>P6*R6</f>
        <v>1200</v>
      </c>
      <c r="T6" s="211" t="s">
        <v>142</v>
      </c>
      <c r="U6" s="127" t="s">
        <v>393</v>
      </c>
      <c r="V6" s="114">
        <v>1</v>
      </c>
      <c r="W6" s="114">
        <v>0</v>
      </c>
      <c r="X6" s="114">
        <v>8</v>
      </c>
      <c r="Y6" s="115" t="s">
        <v>394</v>
      </c>
      <c r="Z6" s="116" t="s">
        <v>404</v>
      </c>
      <c r="AA6" s="115" t="s">
        <v>392</v>
      </c>
      <c r="AB6" s="115" t="s">
        <v>392</v>
      </c>
      <c r="AC6" s="115" t="s">
        <v>405</v>
      </c>
      <c r="AD6" s="211" t="s">
        <v>406</v>
      </c>
      <c r="AE6" s="119" t="s">
        <v>396</v>
      </c>
    </row>
    <row r="7" spans="1:33" s="111" customFormat="1" ht="64.5" customHeight="1">
      <c r="A7" s="327"/>
      <c r="B7" s="329"/>
      <c r="C7" s="331"/>
      <c r="D7" s="333"/>
      <c r="E7" s="154" t="s">
        <v>386</v>
      </c>
      <c r="F7" s="117" t="s">
        <v>407</v>
      </c>
      <c r="G7" s="211" t="s">
        <v>400</v>
      </c>
      <c r="H7" s="117" t="s">
        <v>408</v>
      </c>
      <c r="I7" s="117" t="s">
        <v>407</v>
      </c>
      <c r="J7" s="211" t="s">
        <v>403</v>
      </c>
      <c r="K7" s="113" t="s">
        <v>392</v>
      </c>
      <c r="L7" s="113" t="s">
        <v>392</v>
      </c>
      <c r="M7" s="113" t="s">
        <v>392</v>
      </c>
      <c r="N7" s="211">
        <v>6</v>
      </c>
      <c r="O7" s="211">
        <v>3</v>
      </c>
      <c r="P7" s="211">
        <v>18</v>
      </c>
      <c r="Q7" s="152" t="s">
        <v>409</v>
      </c>
      <c r="R7" s="211">
        <v>25</v>
      </c>
      <c r="S7" s="211">
        <v>450</v>
      </c>
      <c r="T7" s="211" t="s">
        <v>143</v>
      </c>
      <c r="U7" s="127" t="s">
        <v>393</v>
      </c>
      <c r="V7" s="114">
        <v>1</v>
      </c>
      <c r="W7" s="114">
        <v>0</v>
      </c>
      <c r="X7" s="114">
        <v>8</v>
      </c>
      <c r="Y7" s="115" t="s">
        <v>410</v>
      </c>
      <c r="Z7" s="156" t="s">
        <v>411</v>
      </c>
      <c r="AA7" s="115" t="s">
        <v>392</v>
      </c>
      <c r="AB7" s="115" t="s">
        <v>392</v>
      </c>
      <c r="AC7" s="115" t="s">
        <v>412</v>
      </c>
      <c r="AD7" s="211" t="s">
        <v>413</v>
      </c>
      <c r="AE7" s="119" t="s">
        <v>414</v>
      </c>
    </row>
    <row r="8" spans="1:33" s="111" customFormat="1" ht="71.25" customHeight="1">
      <c r="A8" s="327"/>
      <c r="B8" s="329"/>
      <c r="C8" s="331"/>
      <c r="D8" s="333"/>
      <c r="E8" s="154" t="s">
        <v>386</v>
      </c>
      <c r="F8" s="157" t="s">
        <v>415</v>
      </c>
      <c r="G8" s="211" t="s">
        <v>416</v>
      </c>
      <c r="H8" s="117" t="s">
        <v>417</v>
      </c>
      <c r="I8" s="211" t="s">
        <v>418</v>
      </c>
      <c r="J8" s="211" t="s">
        <v>419</v>
      </c>
      <c r="K8" s="157" t="s">
        <v>420</v>
      </c>
      <c r="L8" s="157" t="s">
        <v>420</v>
      </c>
      <c r="M8" s="157" t="s">
        <v>420</v>
      </c>
      <c r="N8" s="113">
        <v>2</v>
      </c>
      <c r="O8" s="113">
        <v>4</v>
      </c>
      <c r="P8" s="156">
        <f>+N8*O8</f>
        <v>8</v>
      </c>
      <c r="Q8" s="118" t="str">
        <f t="shared" ref="Q8:Q13" si="0">IF(N8=0,"",IF(AND(P8&gt;=0,P8&lt;5),"BAJO",IF(AND(P8&gt;=6,P8&lt;9),"MEDIO",IF(AND(P8&gt;=9,P8&lt;23),"ALTO",IF(AND(P8&gt;=23,P8&lt;=40),"MUY ALTO")))))</f>
        <v>MEDIO</v>
      </c>
      <c r="R8" s="156">
        <v>60</v>
      </c>
      <c r="S8" s="156">
        <f>+P8*R8</f>
        <v>480</v>
      </c>
      <c r="T8" s="156" t="str">
        <f>IF(AND(S8&gt;=10,S8&lt;=20),"IV",IF(AND(S8&gt;=40,S8&lt;=120),"III",IF(AND(S8&gt;=150,S8&lt;=500),"II",IF(AND(S8&gt;=600,S8&lt;=4000),"I",""))))</f>
        <v>II</v>
      </c>
      <c r="U8" s="158" t="str">
        <f>IF(AND(T8&gt;="IV",T8&lt;="IV"),"ACEPTABLE",IF(AND(T8&gt;="III",T8&lt;="III"),"ACEPTABLE",IF(AND(T8&gt;="II",T8&lt;="II"),"ACEPTABLE CON CONTROL ESPECIFICO",IF(AND(T8&gt;="I",T8&lt;="I"),"NO ACEPTABLE",""))))</f>
        <v>ACEPTABLE CON CONTROL ESPECIFICO</v>
      </c>
      <c r="V8" s="114">
        <v>1</v>
      </c>
      <c r="W8" s="114">
        <v>0</v>
      </c>
      <c r="X8" s="114">
        <v>0</v>
      </c>
      <c r="Y8" s="156" t="s">
        <v>421</v>
      </c>
      <c r="Z8" s="156" t="s">
        <v>422</v>
      </c>
      <c r="AA8" s="115" t="s">
        <v>396</v>
      </c>
      <c r="AB8" s="115" t="s">
        <v>396</v>
      </c>
      <c r="AC8" s="115" t="s">
        <v>396</v>
      </c>
      <c r="AD8" s="156" t="s">
        <v>423</v>
      </c>
      <c r="AE8" s="321" t="s">
        <v>396</v>
      </c>
    </row>
    <row r="9" spans="1:33" s="111" customFormat="1" ht="63" customHeight="1">
      <c r="A9" s="327"/>
      <c r="B9" s="329"/>
      <c r="C9" s="331"/>
      <c r="D9" s="333"/>
      <c r="E9" s="154" t="s">
        <v>386</v>
      </c>
      <c r="F9" s="157" t="s">
        <v>424</v>
      </c>
      <c r="G9" s="211" t="s">
        <v>416</v>
      </c>
      <c r="H9" s="157" t="s">
        <v>425</v>
      </c>
      <c r="I9" s="211" t="s">
        <v>426</v>
      </c>
      <c r="J9" s="211"/>
      <c r="K9" s="157" t="s">
        <v>420</v>
      </c>
      <c r="L9" s="157" t="s">
        <v>420</v>
      </c>
      <c r="M9" s="157" t="s">
        <v>420</v>
      </c>
      <c r="N9" s="157">
        <v>2</v>
      </c>
      <c r="O9" s="113">
        <v>4</v>
      </c>
      <c r="P9" s="156">
        <f>+N9*O9</f>
        <v>8</v>
      </c>
      <c r="Q9" s="118" t="str">
        <f t="shared" si="0"/>
        <v>MEDIO</v>
      </c>
      <c r="R9" s="156">
        <v>60</v>
      </c>
      <c r="S9" s="156">
        <f>+P9*R9</f>
        <v>480</v>
      </c>
      <c r="T9" s="156" t="str">
        <f>IF(AND(S9&gt;=10,S9&lt;=20),"IV",IF(AND(S9&gt;=40,S9&lt;=120),"III",IF(AND(S9&gt;=150,S9&lt;=500),"II",IF(AND(S9&gt;=600,S9&lt;=4000),"I",""))))</f>
        <v>II</v>
      </c>
      <c r="U9" s="158" t="str">
        <f>IF(AND(T9&gt;="IV",T9&lt;="IV"),"ACEPTABLE",IF(AND(T9&gt;="III",T9&lt;="III"),"ACEPTABLE",IF(AND(T9&gt;="II",T9&lt;="II"),"ACEPTABLE CON CONTROL ESPECIFICO",IF(AND(T9&gt;="I",T9&lt;="I"),"NO ACEPTABLE",""))))</f>
        <v>ACEPTABLE CON CONTROL ESPECIFICO</v>
      </c>
      <c r="V9" s="114">
        <v>1</v>
      </c>
      <c r="W9" s="114">
        <v>0</v>
      </c>
      <c r="X9" s="114">
        <v>0</v>
      </c>
      <c r="Y9" s="156" t="s">
        <v>421</v>
      </c>
      <c r="Z9" s="156" t="s">
        <v>427</v>
      </c>
      <c r="AA9" s="115" t="s">
        <v>396</v>
      </c>
      <c r="AB9" s="115" t="s">
        <v>396</v>
      </c>
      <c r="AC9" s="115" t="s">
        <v>396</v>
      </c>
      <c r="AD9" s="156" t="s">
        <v>428</v>
      </c>
      <c r="AE9" s="322"/>
    </row>
    <row r="10" spans="1:33" s="111" customFormat="1" ht="63" customHeight="1">
      <c r="A10" s="327"/>
      <c r="B10" s="329"/>
      <c r="C10" s="331"/>
      <c r="D10" s="333"/>
      <c r="E10" s="154" t="s">
        <v>386</v>
      </c>
      <c r="F10" s="157" t="s">
        <v>429</v>
      </c>
      <c r="G10" s="211" t="s">
        <v>416</v>
      </c>
      <c r="H10" s="157" t="s">
        <v>425</v>
      </c>
      <c r="I10" s="211" t="s">
        <v>496</v>
      </c>
      <c r="J10" s="211"/>
      <c r="K10" s="157" t="s">
        <v>420</v>
      </c>
      <c r="L10" s="157" t="s">
        <v>420</v>
      </c>
      <c r="M10" s="157" t="s">
        <v>420</v>
      </c>
      <c r="N10" s="157">
        <v>2</v>
      </c>
      <c r="O10" s="157">
        <v>4</v>
      </c>
      <c r="P10" s="156">
        <f>+N10*O10</f>
        <v>8</v>
      </c>
      <c r="Q10" s="118" t="str">
        <f t="shared" si="0"/>
        <v>MEDIO</v>
      </c>
      <c r="R10" s="156">
        <v>60</v>
      </c>
      <c r="S10" s="156">
        <f>+P10*R10</f>
        <v>480</v>
      </c>
      <c r="T10" s="156" t="str">
        <f>IF(AND(S10&gt;=10,S10&lt;=20),"IV",IF(AND(S10&gt;=40,S10&lt;=120),"III",IF(AND(S10&gt;=150,S10&lt;=500),"II",IF(AND(S10&gt;=600,S10&lt;=4000),"I",""))))</f>
        <v>II</v>
      </c>
      <c r="U10" s="158" t="str">
        <f>IF(AND(T10&gt;="IV",T10&lt;="IV"),"ACEPTABLE",IF(AND(T10&gt;="III",T10&lt;="III"),"ACEPTABLE",IF(AND(T10&gt;="II",T10&lt;="II"),"ACEPTABLE CON CONTROL ESPECIFICO",IF(AND(T10&gt;="I",T10&lt;="I"),"NO ACEPTABLE",""))))</f>
        <v>ACEPTABLE CON CONTROL ESPECIFICO</v>
      </c>
      <c r="V10" s="114">
        <v>1</v>
      </c>
      <c r="W10" s="114">
        <v>0</v>
      </c>
      <c r="X10" s="114">
        <v>0</v>
      </c>
      <c r="Y10" s="156" t="s">
        <v>421</v>
      </c>
      <c r="Z10" s="156" t="s">
        <v>431</v>
      </c>
      <c r="AA10" s="115" t="s">
        <v>396</v>
      </c>
      <c r="AB10" s="115" t="s">
        <v>396</v>
      </c>
      <c r="AC10" s="115" t="s">
        <v>396</v>
      </c>
      <c r="AD10" s="156" t="s">
        <v>432</v>
      </c>
      <c r="AE10" s="323"/>
    </row>
    <row r="11" spans="1:33" s="111" customFormat="1" ht="95.25" customHeight="1">
      <c r="A11" s="327"/>
      <c r="B11" s="329"/>
      <c r="C11" s="331"/>
      <c r="D11" s="333"/>
      <c r="E11" s="154" t="s">
        <v>386</v>
      </c>
      <c r="F11" s="117" t="s">
        <v>433</v>
      </c>
      <c r="G11" s="347" t="s">
        <v>29</v>
      </c>
      <c r="H11" s="117" t="s">
        <v>434</v>
      </c>
      <c r="I11" s="211" t="s">
        <v>435</v>
      </c>
      <c r="J11" s="211" t="s">
        <v>436</v>
      </c>
      <c r="K11" s="113" t="s">
        <v>392</v>
      </c>
      <c r="L11" s="113" t="s">
        <v>392</v>
      </c>
      <c r="M11" s="113" t="s">
        <v>392</v>
      </c>
      <c r="N11" s="211">
        <v>2</v>
      </c>
      <c r="O11" s="211">
        <v>4</v>
      </c>
      <c r="P11" s="211">
        <f t="shared" ref="P11:P17" si="1">N11*O11</f>
        <v>8</v>
      </c>
      <c r="Q11" s="118" t="str">
        <f t="shared" si="0"/>
        <v>MEDIO</v>
      </c>
      <c r="R11" s="211">
        <v>10</v>
      </c>
      <c r="S11" s="211">
        <v>80</v>
      </c>
      <c r="T11" s="211" t="s">
        <v>157</v>
      </c>
      <c r="U11" s="127" t="s">
        <v>437</v>
      </c>
      <c r="V11" s="114">
        <v>1</v>
      </c>
      <c r="W11" s="114">
        <v>0</v>
      </c>
      <c r="X11" s="114">
        <v>0</v>
      </c>
      <c r="Y11" s="115" t="s">
        <v>438</v>
      </c>
      <c r="Z11" s="156" t="s">
        <v>411</v>
      </c>
      <c r="AA11" s="115" t="s">
        <v>396</v>
      </c>
      <c r="AB11" s="115" t="s">
        <v>396</v>
      </c>
      <c r="AC11" s="115" t="s">
        <v>396</v>
      </c>
      <c r="AD11" s="211" t="s">
        <v>439</v>
      </c>
      <c r="AE11" s="119" t="s">
        <v>414</v>
      </c>
    </row>
    <row r="12" spans="1:33" s="111" customFormat="1" ht="82.5" customHeight="1">
      <c r="A12" s="327"/>
      <c r="B12" s="329"/>
      <c r="C12" s="331"/>
      <c r="D12" s="333"/>
      <c r="E12" s="154" t="s">
        <v>386</v>
      </c>
      <c r="F12" s="112" t="s">
        <v>440</v>
      </c>
      <c r="G12" s="347"/>
      <c r="H12" s="117" t="s">
        <v>441</v>
      </c>
      <c r="I12" s="211" t="s">
        <v>442</v>
      </c>
      <c r="J12" s="211" t="s">
        <v>436</v>
      </c>
      <c r="K12" s="113" t="s">
        <v>392</v>
      </c>
      <c r="L12" s="113" t="s">
        <v>392</v>
      </c>
      <c r="M12" s="113" t="s">
        <v>392</v>
      </c>
      <c r="N12" s="211">
        <v>2</v>
      </c>
      <c r="O12" s="211">
        <v>4</v>
      </c>
      <c r="P12" s="211">
        <f t="shared" si="1"/>
        <v>8</v>
      </c>
      <c r="Q12" s="118" t="str">
        <f t="shared" si="0"/>
        <v>MEDIO</v>
      </c>
      <c r="R12" s="211">
        <v>10</v>
      </c>
      <c r="S12" s="211">
        <v>81</v>
      </c>
      <c r="T12" s="211" t="s">
        <v>157</v>
      </c>
      <c r="U12" s="127" t="s">
        <v>437</v>
      </c>
      <c r="V12" s="114">
        <v>1</v>
      </c>
      <c r="W12" s="114">
        <v>0</v>
      </c>
      <c r="X12" s="114">
        <v>0</v>
      </c>
      <c r="Y12" s="115" t="s">
        <v>443</v>
      </c>
      <c r="Z12" s="156" t="s">
        <v>411</v>
      </c>
      <c r="AA12" s="115" t="s">
        <v>396</v>
      </c>
      <c r="AB12" s="115" t="s">
        <v>396</v>
      </c>
      <c r="AC12" s="115" t="s">
        <v>396</v>
      </c>
      <c r="AD12" s="211" t="s">
        <v>444</v>
      </c>
      <c r="AE12" s="119" t="s">
        <v>396</v>
      </c>
    </row>
    <row r="13" spans="1:33" s="111" customFormat="1" ht="58.5" customHeight="1">
      <c r="A13" s="327"/>
      <c r="B13" s="329"/>
      <c r="C13" s="331"/>
      <c r="D13" s="333"/>
      <c r="E13" s="154" t="s">
        <v>392</v>
      </c>
      <c r="F13" s="153" t="s">
        <v>497</v>
      </c>
      <c r="G13" s="154" t="s">
        <v>446</v>
      </c>
      <c r="H13" s="153" t="s">
        <v>447</v>
      </c>
      <c r="I13" s="211" t="s">
        <v>498</v>
      </c>
      <c r="J13" s="211" t="s">
        <v>449</v>
      </c>
      <c r="K13" s="113" t="s">
        <v>396</v>
      </c>
      <c r="L13" s="113" t="s">
        <v>396</v>
      </c>
      <c r="M13" s="113" t="s">
        <v>392</v>
      </c>
      <c r="N13" s="211">
        <v>6</v>
      </c>
      <c r="O13" s="211">
        <v>4</v>
      </c>
      <c r="P13" s="211">
        <f t="shared" si="1"/>
        <v>24</v>
      </c>
      <c r="Q13" s="137" t="str">
        <f t="shared" si="0"/>
        <v>MUY ALTO</v>
      </c>
      <c r="R13" s="211">
        <v>100</v>
      </c>
      <c r="S13" s="211">
        <f>P13*R13</f>
        <v>2400</v>
      </c>
      <c r="T13" s="211" t="s">
        <v>142</v>
      </c>
      <c r="U13" s="138" t="s">
        <v>393</v>
      </c>
      <c r="V13" s="114">
        <v>1</v>
      </c>
      <c r="W13" s="114">
        <v>0</v>
      </c>
      <c r="X13" s="114">
        <v>0</v>
      </c>
      <c r="Y13" s="115" t="s">
        <v>394</v>
      </c>
      <c r="Z13" s="116" t="s">
        <v>392</v>
      </c>
      <c r="AA13" s="115" t="s">
        <v>396</v>
      </c>
      <c r="AB13" s="115" t="s">
        <v>396</v>
      </c>
      <c r="AC13" s="115" t="s">
        <v>396</v>
      </c>
      <c r="AD13" s="211" t="s">
        <v>450</v>
      </c>
      <c r="AE13" s="119" t="s">
        <v>396</v>
      </c>
    </row>
    <row r="14" spans="1:33" s="111" customFormat="1" ht="58.5" customHeight="1">
      <c r="A14" s="327"/>
      <c r="B14" s="329"/>
      <c r="C14" s="331"/>
      <c r="D14" s="333"/>
      <c r="E14" s="154" t="s">
        <v>386</v>
      </c>
      <c r="F14" s="112" t="s">
        <v>451</v>
      </c>
      <c r="G14" s="211" t="s">
        <v>30</v>
      </c>
      <c r="H14" s="153" t="s">
        <v>452</v>
      </c>
      <c r="I14" s="211" t="s">
        <v>453</v>
      </c>
      <c r="J14" s="211" t="s">
        <v>419</v>
      </c>
      <c r="K14" s="113" t="s">
        <v>396</v>
      </c>
      <c r="L14" s="113" t="s">
        <v>396</v>
      </c>
      <c r="M14" s="113" t="s">
        <v>396</v>
      </c>
      <c r="N14" s="211">
        <v>2</v>
      </c>
      <c r="O14" s="211">
        <v>3</v>
      </c>
      <c r="P14" s="211">
        <f t="shared" si="1"/>
        <v>6</v>
      </c>
      <c r="Q14" s="159" t="s">
        <v>364</v>
      </c>
      <c r="R14" s="211">
        <v>10</v>
      </c>
      <c r="S14" s="211">
        <v>60</v>
      </c>
      <c r="T14" s="211" t="s">
        <v>157</v>
      </c>
      <c r="U14" s="138" t="s">
        <v>437</v>
      </c>
      <c r="V14" s="114">
        <v>1</v>
      </c>
      <c r="W14" s="114">
        <v>0</v>
      </c>
      <c r="X14" s="114">
        <v>0</v>
      </c>
      <c r="Y14" s="115" t="s">
        <v>454</v>
      </c>
      <c r="Z14" s="156" t="s">
        <v>411</v>
      </c>
      <c r="AA14" s="115" t="s">
        <v>396</v>
      </c>
      <c r="AB14" s="115" t="s">
        <v>396</v>
      </c>
      <c r="AC14" s="115" t="s">
        <v>396</v>
      </c>
      <c r="AD14" s="211" t="s">
        <v>455</v>
      </c>
      <c r="AE14" s="119" t="s">
        <v>396</v>
      </c>
      <c r="AF14" s="119"/>
    </row>
    <row r="15" spans="1:33" s="111" customFormat="1" ht="58.5" customHeight="1" thickBot="1">
      <c r="A15" s="327"/>
      <c r="B15" s="329"/>
      <c r="C15" s="331"/>
      <c r="D15" s="333"/>
      <c r="E15" s="154" t="s">
        <v>386</v>
      </c>
      <c r="F15" s="117" t="s">
        <v>456</v>
      </c>
      <c r="G15" s="211" t="s">
        <v>457</v>
      </c>
      <c r="H15" s="153" t="s">
        <v>458</v>
      </c>
      <c r="I15" s="117" t="s">
        <v>459</v>
      </c>
      <c r="J15" s="211" t="s">
        <v>460</v>
      </c>
      <c r="K15" s="113" t="s">
        <v>396</v>
      </c>
      <c r="L15" s="113" t="s">
        <v>396</v>
      </c>
      <c r="M15" s="113" t="s">
        <v>396</v>
      </c>
      <c r="N15" s="211">
        <v>2</v>
      </c>
      <c r="O15" s="211">
        <v>4</v>
      </c>
      <c r="P15" s="211">
        <f t="shared" si="1"/>
        <v>8</v>
      </c>
      <c r="Q15" s="159" t="s">
        <v>364</v>
      </c>
      <c r="R15" s="211">
        <v>10</v>
      </c>
      <c r="S15" s="211">
        <v>80</v>
      </c>
      <c r="T15" s="211" t="s">
        <v>157</v>
      </c>
      <c r="U15" s="138" t="s">
        <v>437</v>
      </c>
      <c r="V15" s="114">
        <v>1</v>
      </c>
      <c r="W15" s="114">
        <v>0</v>
      </c>
      <c r="X15" s="114">
        <v>0</v>
      </c>
      <c r="Y15" s="115" t="s">
        <v>461</v>
      </c>
      <c r="Z15" s="156" t="s">
        <v>462</v>
      </c>
      <c r="AA15" s="115" t="s">
        <v>396</v>
      </c>
      <c r="AB15" s="115" t="s">
        <v>396</v>
      </c>
      <c r="AC15" s="115" t="s">
        <v>463</v>
      </c>
      <c r="AD15" s="211" t="s">
        <v>464</v>
      </c>
      <c r="AE15" s="119" t="s">
        <v>396</v>
      </c>
      <c r="AF15" s="161"/>
    </row>
    <row r="16" spans="1:33" s="111" customFormat="1" ht="90" customHeight="1">
      <c r="A16" s="327"/>
      <c r="B16" s="329"/>
      <c r="C16" s="331"/>
      <c r="D16" s="333"/>
      <c r="E16" s="140" t="s">
        <v>386</v>
      </c>
      <c r="F16" s="120" t="s">
        <v>465</v>
      </c>
      <c r="G16" s="84" t="s">
        <v>25</v>
      </c>
      <c r="H16" s="120" t="s">
        <v>466</v>
      </c>
      <c r="I16" s="84" t="s">
        <v>515</v>
      </c>
      <c r="J16" s="211" t="s">
        <v>468</v>
      </c>
      <c r="K16" s="121" t="s">
        <v>469</v>
      </c>
      <c r="L16" s="121" t="s">
        <v>469</v>
      </c>
      <c r="M16" s="121" t="s">
        <v>470</v>
      </c>
      <c r="N16" s="84" t="s">
        <v>364</v>
      </c>
      <c r="O16" s="84"/>
      <c r="P16" s="84"/>
      <c r="Q16" s="122" t="s">
        <v>364</v>
      </c>
      <c r="R16" s="84" t="s">
        <v>471</v>
      </c>
      <c r="S16" s="84"/>
      <c r="T16" s="84"/>
      <c r="U16" s="123" t="s">
        <v>437</v>
      </c>
      <c r="V16" s="123">
        <v>1</v>
      </c>
      <c r="W16" s="123">
        <v>0</v>
      </c>
      <c r="X16" s="123">
        <v>0</v>
      </c>
      <c r="Y16" s="124" t="s">
        <v>472</v>
      </c>
      <c r="Z16" s="125" t="s">
        <v>404</v>
      </c>
      <c r="AA16" s="124" t="s">
        <v>396</v>
      </c>
      <c r="AB16" s="124" t="s">
        <v>396</v>
      </c>
      <c r="AC16" s="124" t="s">
        <v>414</v>
      </c>
      <c r="AD16" s="84" t="s">
        <v>473</v>
      </c>
      <c r="AE16" s="126" t="s">
        <v>474</v>
      </c>
    </row>
    <row r="17" spans="1:32" s="111" customFormat="1" ht="93.75" customHeight="1">
      <c r="A17" s="328"/>
      <c r="B17" s="330"/>
      <c r="C17" s="332"/>
      <c r="D17" s="334"/>
      <c r="E17" s="154" t="s">
        <v>392</v>
      </c>
      <c r="F17" s="157" t="s">
        <v>516</v>
      </c>
      <c r="G17" s="211" t="s">
        <v>30</v>
      </c>
      <c r="H17" s="153" t="s">
        <v>476</v>
      </c>
      <c r="I17" s="211" t="s">
        <v>477</v>
      </c>
      <c r="J17" s="211" t="s">
        <v>478</v>
      </c>
      <c r="K17" s="113" t="s">
        <v>396</v>
      </c>
      <c r="L17" s="113" t="s">
        <v>396</v>
      </c>
      <c r="M17" s="113" t="s">
        <v>396</v>
      </c>
      <c r="N17" s="211">
        <v>10</v>
      </c>
      <c r="O17" s="211">
        <v>1</v>
      </c>
      <c r="P17" s="211">
        <f t="shared" si="1"/>
        <v>10</v>
      </c>
      <c r="Q17" s="160" t="s">
        <v>409</v>
      </c>
      <c r="R17" s="211">
        <v>100</v>
      </c>
      <c r="S17" s="211">
        <v>1000</v>
      </c>
      <c r="T17" s="211" t="s">
        <v>142</v>
      </c>
      <c r="U17" s="138" t="s">
        <v>393</v>
      </c>
      <c r="V17" s="114">
        <v>1</v>
      </c>
      <c r="W17" s="114">
        <v>0</v>
      </c>
      <c r="X17" s="114">
        <v>0</v>
      </c>
      <c r="Y17" s="115" t="s">
        <v>479</v>
      </c>
      <c r="Z17" s="116" t="s">
        <v>480</v>
      </c>
      <c r="AA17" s="115" t="s">
        <v>396</v>
      </c>
      <c r="AB17" s="115" t="s">
        <v>396</v>
      </c>
      <c r="AC17" s="115" t="s">
        <v>396</v>
      </c>
      <c r="AD17" s="211" t="s">
        <v>481</v>
      </c>
      <c r="AE17" s="119" t="s">
        <v>396</v>
      </c>
    </row>
    <row r="18" spans="1:32" s="111" customFormat="1" ht="20.25" customHeight="1">
      <c r="E18" s="139"/>
      <c r="H18" s="111" t="s">
        <v>482</v>
      </c>
      <c r="U18" s="128"/>
      <c r="V18" s="128"/>
      <c r="W18" s="128"/>
      <c r="X18" s="128"/>
    </row>
    <row r="19" spans="1:32" s="91" customFormat="1" ht="52.5" customHeight="1" thickBot="1">
      <c r="A19" s="93"/>
      <c r="B19" s="95"/>
      <c r="C19" s="94"/>
      <c r="D19" s="95"/>
      <c r="E19" s="95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</row>
    <row r="20" spans="1:32" s="91" customFormat="1" ht="36.75" customHeight="1" thickBot="1">
      <c r="A20" s="348" t="s">
        <v>483</v>
      </c>
      <c r="B20" s="349"/>
      <c r="C20" s="349"/>
      <c r="D20" s="349"/>
      <c r="E20" s="349"/>
      <c r="F20" s="350"/>
      <c r="G20" s="149"/>
      <c r="H20" s="143"/>
      <c r="I20" s="96"/>
      <c r="J20" s="96"/>
      <c r="K20" s="98"/>
      <c r="L20" s="98"/>
      <c r="M20" s="98"/>
      <c r="N20" s="96"/>
      <c r="O20" s="96"/>
      <c r="P20" s="96" t="str">
        <f>IF(N20=0,"",N20*O20)</f>
        <v/>
      </c>
      <c r="Q20" s="96" t="str">
        <f>IF(N20=0,"",IF(AND(P20&gt;=0,P20&lt;5),"BAJO",IF(AND(P20&gt;=6,P20&lt;9),"MEDIO",IF(AND(P20&gt;=9,P20&lt;23),"ALTO",IF(AND(P20&gt;=23,P20&lt;=40),"MUY ALTO")))))</f>
        <v/>
      </c>
      <c r="R20" s="96"/>
      <c r="S20" s="96" t="str">
        <f>IF(R20=0,"",P20*R20)</f>
        <v/>
      </c>
      <c r="T20" s="96" t="str">
        <f>IF(R20=0,"",IF(AND(S20&gt;=0,S20&lt;20),"IV",IF(AND(S20&gt;=40,S20&lt;120),"III",IF(AND(S20&gt;=150,S20&lt;500),"II",IF(AND(S20&gt;=600,S20&lt;=4000),"I")))))</f>
        <v/>
      </c>
      <c r="U20" s="96"/>
      <c r="V20" s="96"/>
      <c r="W20" s="96"/>
      <c r="X20" s="96"/>
      <c r="Y20" s="99"/>
      <c r="Z20" s="100"/>
      <c r="AA20" s="99"/>
      <c r="AB20" s="99"/>
      <c r="AC20" s="99"/>
      <c r="AD20" s="96"/>
      <c r="AE20" s="96"/>
      <c r="AF20" s="92"/>
    </row>
    <row r="21" spans="1:32" s="91" customFormat="1" ht="21.95" customHeight="1">
      <c r="A21" s="351" t="s">
        <v>484</v>
      </c>
      <c r="B21" s="352"/>
      <c r="C21" s="352"/>
      <c r="D21" s="150" t="s">
        <v>485</v>
      </c>
      <c r="E21" s="150"/>
      <c r="F21" s="151"/>
      <c r="G21" s="141"/>
      <c r="H21" s="144"/>
      <c r="I21" s="96"/>
      <c r="J21" s="96"/>
      <c r="K21" s="98"/>
      <c r="L21" s="98"/>
      <c r="M21" s="98"/>
      <c r="N21" s="96"/>
      <c r="O21" s="96"/>
      <c r="P21" s="96" t="str">
        <f>IF(N21=0,"",N21*O21)</f>
        <v/>
      </c>
      <c r="Q21" s="96" t="str">
        <f>IF(N21=0,"",IF(AND(P21&gt;=0,P21&lt;5),"BAJO",IF(AND(P21&gt;=6,P21&lt;9),"MEDIO",IF(AND(P21&gt;=9,P21&lt;23),"ALTO",IF(AND(P21&gt;=23,P21&lt;=40),"MUY ALTO")))))</f>
        <v/>
      </c>
      <c r="R21" s="96"/>
      <c r="S21" s="96" t="str">
        <f>IF(R21=0,"",P21*R21)</f>
        <v/>
      </c>
      <c r="T21" s="96" t="str">
        <f>IF(R21=0,"",IF(AND(S21&gt;=0,S21&lt;20),"IV",IF(AND(S21&gt;=40,S21&lt;120),"III",IF(AND(S21&gt;=150,S21&lt;500),"II",IF(AND(S21&gt;=600,S21&lt;=4000),"I")))))</f>
        <v/>
      </c>
      <c r="U21" s="96"/>
      <c r="V21" s="96"/>
      <c r="W21" s="96"/>
      <c r="X21" s="96"/>
      <c r="Y21" s="99"/>
      <c r="Z21" s="100"/>
      <c r="AA21" s="99"/>
      <c r="AB21" s="99"/>
      <c r="AC21" s="99"/>
      <c r="AD21" s="96"/>
      <c r="AE21" s="96"/>
      <c r="AF21" s="92"/>
    </row>
    <row r="22" spans="1:32" s="91" customFormat="1" ht="21.95" customHeight="1">
      <c r="A22" s="353"/>
      <c r="B22" s="354"/>
      <c r="C22" s="354"/>
      <c r="D22" s="354"/>
      <c r="E22" s="354"/>
      <c r="F22" s="354"/>
      <c r="G22" s="354"/>
      <c r="H22" s="355"/>
      <c r="J22" s="97"/>
      <c r="K22" s="92"/>
      <c r="L22" s="92"/>
      <c r="M22" s="92"/>
      <c r="N22" s="92"/>
      <c r="O22" s="92"/>
      <c r="P22" s="92"/>
      <c r="Q22" s="92"/>
      <c r="R22" s="92"/>
      <c r="S22" s="92"/>
      <c r="T22" s="96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</row>
    <row r="23" spans="1:32" s="91" customFormat="1" ht="34.5" customHeight="1">
      <c r="A23" s="356" t="s">
        <v>486</v>
      </c>
      <c r="B23" s="357"/>
      <c r="C23" s="357"/>
      <c r="D23" s="212"/>
      <c r="E23" s="212"/>
      <c r="F23" s="212"/>
      <c r="G23" s="212"/>
      <c r="H23" s="213"/>
      <c r="I23" s="101"/>
      <c r="J23" s="102"/>
      <c r="K23" s="102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2"/>
      <c r="AA23" s="92"/>
      <c r="AB23" s="92"/>
      <c r="AC23" s="92"/>
      <c r="AD23" s="92"/>
      <c r="AE23" s="92"/>
      <c r="AF23" s="92"/>
    </row>
    <row r="24" spans="1:32" s="91" customFormat="1" ht="21.95" customHeight="1">
      <c r="A24" s="339" t="s">
        <v>487</v>
      </c>
      <c r="B24" s="340"/>
      <c r="C24" s="340"/>
      <c r="D24" s="358"/>
      <c r="E24" s="358"/>
      <c r="F24" s="358"/>
      <c r="G24" s="358"/>
      <c r="H24" s="359"/>
      <c r="I24" s="101"/>
      <c r="J24" s="102"/>
      <c r="K24" s="102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2"/>
      <c r="AA24" s="92"/>
      <c r="AB24" s="92"/>
      <c r="AC24" s="92"/>
      <c r="AD24" s="92"/>
      <c r="AE24" s="92"/>
      <c r="AF24" s="92"/>
    </row>
    <row r="25" spans="1:32" s="91" customFormat="1" ht="21.95" customHeight="1">
      <c r="A25" s="339" t="s">
        <v>488</v>
      </c>
      <c r="B25" s="340"/>
      <c r="C25" s="340"/>
      <c r="D25" s="142" t="s">
        <v>489</v>
      </c>
      <c r="E25" s="142"/>
      <c r="F25" s="142"/>
      <c r="G25" s="142"/>
      <c r="H25" s="145"/>
      <c r="I25" s="103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6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</row>
    <row r="26" spans="1:32" s="91" customFormat="1" ht="21.95" customHeight="1">
      <c r="A26" s="341"/>
      <c r="B26" s="342"/>
      <c r="C26" s="342"/>
      <c r="D26" s="209"/>
      <c r="E26" s="209"/>
      <c r="F26" s="209"/>
      <c r="G26" s="142" t="s">
        <v>490</v>
      </c>
      <c r="H26" s="145"/>
      <c r="I26" s="104"/>
      <c r="J26" s="105"/>
      <c r="K26" s="105"/>
      <c r="L26" s="105"/>
      <c r="M26" s="92"/>
      <c r="N26" s="106"/>
      <c r="O26" s="106"/>
      <c r="P26" s="106"/>
      <c r="Q26" s="106"/>
      <c r="R26" s="106"/>
      <c r="S26" s="106"/>
      <c r="T26" s="106"/>
      <c r="U26" s="107"/>
      <c r="V26" s="107"/>
      <c r="W26" s="107"/>
      <c r="X26" s="107"/>
      <c r="Y26" s="107"/>
      <c r="Z26" s="92"/>
      <c r="AA26" s="92"/>
      <c r="AB26" s="92"/>
      <c r="AC26" s="92"/>
      <c r="AD26" s="92"/>
      <c r="AE26" s="92"/>
    </row>
    <row r="27" spans="1:32" s="91" customFormat="1" ht="21.95" customHeight="1">
      <c r="A27" s="343"/>
      <c r="B27" s="344"/>
      <c r="C27" s="344"/>
      <c r="D27" s="142" t="s">
        <v>488</v>
      </c>
      <c r="E27" s="142"/>
      <c r="F27" s="142"/>
      <c r="G27" s="209"/>
      <c r="H27" s="146"/>
      <c r="I27" s="104"/>
      <c r="J27" s="105"/>
      <c r="K27" s="105"/>
      <c r="L27" s="105"/>
      <c r="M27" s="92"/>
      <c r="N27" s="106"/>
      <c r="O27" s="106"/>
      <c r="P27" s="106"/>
      <c r="Q27" s="106"/>
      <c r="R27" s="106"/>
      <c r="S27" s="106"/>
      <c r="T27" s="106"/>
      <c r="U27" s="107"/>
      <c r="V27" s="107"/>
      <c r="W27" s="107"/>
      <c r="X27" s="107"/>
      <c r="Y27" s="107"/>
      <c r="Z27" s="92"/>
      <c r="AA27" s="92"/>
      <c r="AB27" s="92"/>
      <c r="AC27" s="92"/>
      <c r="AD27" s="92"/>
      <c r="AE27" s="92"/>
    </row>
    <row r="28" spans="1:32" s="91" customFormat="1" ht="21.95" customHeight="1" thickBot="1">
      <c r="A28" s="345"/>
      <c r="B28" s="346"/>
      <c r="C28" s="346"/>
      <c r="D28" s="210"/>
      <c r="E28" s="210"/>
      <c r="F28" s="210"/>
      <c r="G28" s="147" t="s">
        <v>488</v>
      </c>
      <c r="H28" s="148"/>
      <c r="I28" s="104"/>
      <c r="J28" s="105"/>
      <c r="K28" s="105"/>
      <c r="L28" s="105"/>
      <c r="M28" s="92"/>
      <c r="N28" s="106"/>
      <c r="O28" s="106"/>
      <c r="P28" s="106"/>
      <c r="Q28" s="106"/>
      <c r="R28" s="106"/>
      <c r="S28" s="106"/>
      <c r="T28" s="106"/>
      <c r="U28" s="107"/>
      <c r="V28" s="107"/>
      <c r="W28" s="107"/>
      <c r="X28" s="107"/>
      <c r="Y28" s="107"/>
      <c r="Z28" s="92"/>
      <c r="AA28" s="92"/>
      <c r="AB28" s="92"/>
      <c r="AC28" s="92"/>
      <c r="AD28" s="92"/>
      <c r="AE28" s="92"/>
    </row>
  </sheetData>
  <mergeCells count="54">
    <mergeCell ref="A1:E2"/>
    <mergeCell ref="F1:T1"/>
    <mergeCell ref="U1:Y1"/>
    <mergeCell ref="Z1:AE1"/>
    <mergeCell ref="F2:I2"/>
    <mergeCell ref="K2:M2"/>
    <mergeCell ref="N2:U2"/>
    <mergeCell ref="Y2:Z2"/>
    <mergeCell ref="AA2:AE2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D24:H24"/>
    <mergeCell ref="AA3:AA4"/>
    <mergeCell ref="AB3:AB4"/>
    <mergeCell ref="AC3:AC4"/>
    <mergeCell ref="AD3:AD4"/>
    <mergeCell ref="K3:K4"/>
    <mergeCell ref="L3:L4"/>
    <mergeCell ref="Y3:Y4"/>
    <mergeCell ref="Z3:Z4"/>
    <mergeCell ref="M3:M4"/>
    <mergeCell ref="N3:N4"/>
    <mergeCell ref="O3:O4"/>
    <mergeCell ref="P3:P4"/>
    <mergeCell ref="Q3:Q4"/>
    <mergeCell ref="R3:R4"/>
    <mergeCell ref="F3:F4"/>
    <mergeCell ref="AE3:AE4"/>
    <mergeCell ref="S3:S4"/>
    <mergeCell ref="T3:T4"/>
    <mergeCell ref="U3:U4"/>
    <mergeCell ref="V3:X3"/>
    <mergeCell ref="A28:C28"/>
    <mergeCell ref="A5:A17"/>
    <mergeCell ref="B5:B17"/>
    <mergeCell ref="C5:C17"/>
    <mergeCell ref="A25:C25"/>
    <mergeCell ref="A24:C24"/>
    <mergeCell ref="A26:C26"/>
    <mergeCell ref="A27:C27"/>
    <mergeCell ref="A23:C23"/>
    <mergeCell ref="AE8:AE10"/>
    <mergeCell ref="G11:G12"/>
    <mergeCell ref="A20:F20"/>
    <mergeCell ref="A21:C21"/>
    <mergeCell ref="A22:H22"/>
    <mergeCell ref="D5:D17"/>
  </mergeCells>
  <conditionalFormatting sqref="U6:U7">
    <cfRule type="containsText" dxfId="53" priority="84" operator="containsText" text="No aceptable">
      <formula>NOT(ISERROR(SEARCH("No aceptable",U6)))</formula>
    </cfRule>
    <cfRule type="containsText" dxfId="52" priority="85" operator="containsText" text="Aceptable con control especifico">
      <formula>NOT(ISERROR(SEARCH("Aceptable con control especifico",U6)))</formula>
    </cfRule>
    <cfRule type="containsText" dxfId="51" priority="86" operator="containsText" text="Mejorable">
      <formula>NOT(ISERROR(SEARCH("Mejorable",U6)))</formula>
    </cfRule>
  </conditionalFormatting>
  <conditionalFormatting sqref="U10">
    <cfRule type="containsText" dxfId="50" priority="81" stopIfTrue="1" operator="containsText" text="NO ACEPTABLE">
      <formula>NOT(ISERROR(SEARCH("NO ACEPTABLE",U10)))</formula>
    </cfRule>
    <cfRule type="containsText" dxfId="49" priority="82" stopIfTrue="1" operator="containsText" text="CONTROL">
      <formula>NOT(ISERROR(SEARCH("CONTROL",U10)))</formula>
    </cfRule>
    <cfRule type="notContainsText" dxfId="48" priority="83" stopIfTrue="1" operator="notContains" text="CONTROL">
      <formula>ISERROR(SEARCH("CONTROL",U10))</formula>
    </cfRule>
  </conditionalFormatting>
  <conditionalFormatting sqref="U5:X5">
    <cfRule type="containsText" dxfId="47" priority="87" operator="containsText" text="No aceptable">
      <formula>NOT(ISERROR(SEARCH("No aceptable",U5)))</formula>
    </cfRule>
    <cfRule type="containsText" dxfId="46" priority="88" operator="containsText" text="Aceptable con control especifico">
      <formula>NOT(ISERROR(SEARCH("Aceptable con control especifico",U5)))</formula>
    </cfRule>
    <cfRule type="containsText" dxfId="45" priority="89" operator="containsText" text="Mejorable">
      <formula>NOT(ISERROR(SEARCH("Mejorable",U5)))</formula>
    </cfRule>
  </conditionalFormatting>
  <conditionalFormatting sqref="U11:X17">
    <cfRule type="containsText" dxfId="44" priority="1" operator="containsText" text="No aceptable">
      <formula>NOT(ISERROR(SEARCH("No aceptable",U11)))</formula>
    </cfRule>
    <cfRule type="containsText" dxfId="43" priority="2" operator="containsText" text="Aceptable con control especifico">
      <formula>NOT(ISERROR(SEARCH("Aceptable con control especifico",U11)))</formula>
    </cfRule>
    <cfRule type="containsText" dxfId="42" priority="3" operator="containsText" text="Mejorable">
      <formula>NOT(ISERROR(SEARCH("Mejorable",U11)))</formula>
    </cfRule>
  </conditionalFormatting>
  <conditionalFormatting sqref="V6:X10">
    <cfRule type="containsText" dxfId="41" priority="119" operator="containsText" text="No aceptable">
      <formula>NOT(ISERROR(SEARCH("No aceptable",V6)))</formula>
    </cfRule>
    <cfRule type="containsText" dxfId="40" priority="120" operator="containsText" text="Aceptable con control especifico">
      <formula>NOT(ISERROR(SEARCH("Aceptable con control especifico",V6)))</formula>
    </cfRule>
    <cfRule type="containsText" dxfId="39" priority="121" operator="containsText" text="Mejorable">
      <formula>NOT(ISERROR(SEARCH("Mejorable",V6)))</formula>
    </cfRule>
  </conditionalFormatting>
  <dataValidations count="6">
    <dataValidation type="list" allowBlank="1" showInputMessage="1" showErrorMessage="1" sqref="G21 G5:G11 G14:G17" xr:uid="{5B7A006D-6C3A-4EC0-8FB4-654864D2D45D}">
      <formula1>GRUPO</formula1>
    </dataValidation>
    <dataValidation type="list" allowBlank="1" showInputMessage="1" showErrorMessage="1" sqref="F21 F16:F17 I7 F6:F12" xr:uid="{88A475A8-8EE7-40FD-BCD6-171E25664894}">
      <formula1>RIESGO</formula1>
    </dataValidation>
    <dataValidation type="list" allowBlank="1" showInputMessage="1" showErrorMessage="1" sqref="H21 I15 F5 H6:H17 F13:F15" xr:uid="{DBC387E7-3F77-4954-A9C3-02F5A80D5297}">
      <formula1>EFECTO</formula1>
    </dataValidation>
    <dataValidation type="list" allowBlank="1" showInputMessage="1" showErrorMessage="1" sqref="N20:N21 N5:N17" xr:uid="{99776381-E348-495D-85D3-BA8FD1A40954}">
      <formula1>deficiencia</formula1>
    </dataValidation>
    <dataValidation type="list" allowBlank="1" showInputMessage="1" showErrorMessage="1" sqref="O20:O21 O5:O17" xr:uid="{0D219E4F-8D0F-44F0-9F51-34F820E2D521}">
      <formula1>exposición</formula1>
    </dataValidation>
    <dataValidation type="list" allowBlank="1" showInputMessage="1" showErrorMessage="1" sqref="R20:R21 R5:R17" xr:uid="{8BFBF5DC-7B50-40EF-9006-5F9C5505C1F9}">
      <formula1>consecuencia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0D25-FA08-4DF2-B2E9-855A07865D36}">
  <dimension ref="A1:AG27"/>
  <sheetViews>
    <sheetView workbookViewId="0">
      <selection activeCell="Z1" sqref="Z1:AE1"/>
    </sheetView>
  </sheetViews>
  <sheetFormatPr baseColWidth="10" defaultColWidth="9.140625" defaultRowHeight="15"/>
  <cols>
    <col min="1" max="1" width="4.85546875" customWidth="1"/>
    <col min="2" max="2" width="4.28515625" customWidth="1"/>
    <col min="3" max="3" width="7.7109375" customWidth="1"/>
    <col min="4" max="4" width="22.85546875" customWidth="1"/>
    <col min="5" max="5" width="3.85546875" customWidth="1"/>
    <col min="6" max="6" width="26.42578125" customWidth="1"/>
    <col min="7" max="7" width="19.28515625" customWidth="1"/>
    <col min="8" max="8" width="28.42578125" customWidth="1"/>
    <col min="9" max="9" width="18.42578125" customWidth="1"/>
    <col min="10" max="10" width="6.5703125" customWidth="1"/>
    <col min="11" max="11" width="10.28515625" customWidth="1"/>
    <col min="12" max="12" width="8.140625" customWidth="1"/>
    <col min="13" max="13" width="7.28515625" customWidth="1"/>
    <col min="14" max="14" width="6" customWidth="1"/>
    <col min="15" max="15" width="5.85546875" customWidth="1"/>
    <col min="16" max="16" width="6.42578125" customWidth="1"/>
    <col min="17" max="17" width="11.28515625" customWidth="1"/>
    <col min="18" max="18" width="4.85546875" customWidth="1"/>
    <col min="19" max="19" width="6.42578125" customWidth="1"/>
    <col min="20" max="20" width="6.140625" customWidth="1"/>
    <col min="21" max="21" width="14.42578125" customWidth="1"/>
    <col min="22" max="22" width="3.42578125" customWidth="1"/>
    <col min="23" max="23" width="2.85546875" customWidth="1"/>
    <col min="24" max="24" width="4" customWidth="1"/>
    <col min="25" max="25" width="15.85546875" customWidth="1"/>
    <col min="26" max="26" width="8.140625" customWidth="1"/>
    <col min="27" max="27" width="6.140625" customWidth="1"/>
    <col min="28" max="28" width="8.140625" customWidth="1"/>
    <col min="29" max="29" width="16.5703125" customWidth="1"/>
    <col min="30" max="30" width="19.5703125" customWidth="1"/>
    <col min="31" max="31" width="18.7109375" customWidth="1"/>
    <col min="32" max="256" width="11.42578125" customWidth="1"/>
  </cols>
  <sheetData>
    <row r="1" spans="1:33" s="108" customFormat="1" ht="20.25" customHeight="1" thickTop="1">
      <c r="A1" s="295"/>
      <c r="B1" s="296"/>
      <c r="C1" s="296"/>
      <c r="D1" s="296"/>
      <c r="E1" s="296"/>
      <c r="F1" s="297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9"/>
      <c r="U1" s="300" t="s">
        <v>349</v>
      </c>
      <c r="V1" s="301"/>
      <c r="W1" s="301"/>
      <c r="X1" s="301"/>
      <c r="Y1" s="302"/>
      <c r="Z1" s="303" t="s">
        <v>616</v>
      </c>
      <c r="AA1" s="304"/>
      <c r="AB1" s="304"/>
      <c r="AC1" s="304"/>
      <c r="AD1" s="304"/>
      <c r="AE1" s="305"/>
    </row>
    <row r="2" spans="1:33" s="108" customFormat="1" ht="13.5" customHeight="1" thickBot="1">
      <c r="A2" s="295"/>
      <c r="B2" s="296"/>
      <c r="C2" s="296"/>
      <c r="D2" s="296"/>
      <c r="E2" s="296"/>
      <c r="F2" s="306" t="s">
        <v>350</v>
      </c>
      <c r="G2" s="306"/>
      <c r="H2" s="306"/>
      <c r="I2" s="306"/>
      <c r="J2" s="206"/>
      <c r="K2" s="307" t="s">
        <v>351</v>
      </c>
      <c r="L2" s="307"/>
      <c r="M2" s="307"/>
      <c r="N2" s="308" t="s">
        <v>352</v>
      </c>
      <c r="O2" s="308"/>
      <c r="P2" s="308"/>
      <c r="Q2" s="308"/>
      <c r="R2" s="308"/>
      <c r="S2" s="308"/>
      <c r="T2" s="308"/>
      <c r="U2" s="308"/>
      <c r="V2" s="206"/>
      <c r="W2" s="206"/>
      <c r="X2" s="206"/>
      <c r="Y2" s="309"/>
      <c r="Z2" s="309"/>
      <c r="AA2" s="309"/>
      <c r="AB2" s="309"/>
      <c r="AC2" s="309"/>
      <c r="AD2" s="309"/>
      <c r="AE2" s="309"/>
    </row>
    <row r="3" spans="1:33" s="109" customFormat="1" ht="23.25" customHeight="1">
      <c r="A3" s="312" t="s">
        <v>353</v>
      </c>
      <c r="B3" s="314" t="s">
        <v>354</v>
      </c>
      <c r="C3" s="315" t="s">
        <v>355</v>
      </c>
      <c r="D3" s="314" t="s">
        <v>356</v>
      </c>
      <c r="E3" s="317" t="s">
        <v>357</v>
      </c>
      <c r="F3" s="319" t="s">
        <v>358</v>
      </c>
      <c r="G3" s="324" t="s">
        <v>359</v>
      </c>
      <c r="H3" s="324" t="s">
        <v>360</v>
      </c>
      <c r="I3" s="336" t="s">
        <v>361</v>
      </c>
      <c r="J3" s="310" t="s">
        <v>362</v>
      </c>
      <c r="K3" s="310" t="s">
        <v>363</v>
      </c>
      <c r="L3" s="310" t="s">
        <v>364</v>
      </c>
      <c r="M3" s="310" t="s">
        <v>365</v>
      </c>
      <c r="N3" s="310" t="s">
        <v>100</v>
      </c>
      <c r="O3" s="325" t="s">
        <v>366</v>
      </c>
      <c r="P3" s="310" t="s">
        <v>132</v>
      </c>
      <c r="Q3" s="310" t="s">
        <v>367</v>
      </c>
      <c r="R3" s="310" t="s">
        <v>141</v>
      </c>
      <c r="S3" s="310" t="s">
        <v>368</v>
      </c>
      <c r="T3" s="310" t="s">
        <v>369</v>
      </c>
      <c r="U3" s="310" t="s">
        <v>370</v>
      </c>
      <c r="V3" s="324" t="s">
        <v>371</v>
      </c>
      <c r="W3" s="324"/>
      <c r="X3" s="324"/>
      <c r="Y3" s="310" t="s">
        <v>372</v>
      </c>
      <c r="Z3" s="310" t="s">
        <v>373</v>
      </c>
      <c r="AA3" s="310" t="s">
        <v>374</v>
      </c>
      <c r="AB3" s="311" t="s">
        <v>375</v>
      </c>
      <c r="AC3" s="310" t="s">
        <v>376</v>
      </c>
      <c r="AD3" s="310" t="s">
        <v>377</v>
      </c>
      <c r="AE3" s="310" t="s">
        <v>378</v>
      </c>
    </row>
    <row r="4" spans="1:33" s="109" customFormat="1" ht="15.75" customHeight="1" thickBot="1">
      <c r="A4" s="313"/>
      <c r="B4" s="311"/>
      <c r="C4" s="316"/>
      <c r="D4" s="311"/>
      <c r="E4" s="318"/>
      <c r="F4" s="320"/>
      <c r="G4" s="335"/>
      <c r="H4" s="335"/>
      <c r="I4" s="337"/>
      <c r="J4" s="311"/>
      <c r="K4" s="311"/>
      <c r="L4" s="311"/>
      <c r="M4" s="311"/>
      <c r="N4" s="311"/>
      <c r="O4" s="326"/>
      <c r="P4" s="311"/>
      <c r="Q4" s="311"/>
      <c r="R4" s="311"/>
      <c r="S4" s="311"/>
      <c r="T4" s="311"/>
      <c r="U4" s="311"/>
      <c r="V4" s="207" t="s">
        <v>379</v>
      </c>
      <c r="W4" s="207" t="s">
        <v>380</v>
      </c>
      <c r="X4" s="207" t="s">
        <v>381</v>
      </c>
      <c r="Y4" s="311"/>
      <c r="Z4" s="311"/>
      <c r="AA4" s="311"/>
      <c r="AB4" s="338"/>
      <c r="AC4" s="311"/>
      <c r="AD4" s="311"/>
      <c r="AE4" s="311"/>
      <c r="AG4"/>
    </row>
    <row r="5" spans="1:33" s="111" customFormat="1" ht="90" customHeight="1">
      <c r="A5" s="327" t="s">
        <v>500</v>
      </c>
      <c r="B5" s="329" t="s">
        <v>517</v>
      </c>
      <c r="C5" s="331" t="s">
        <v>518</v>
      </c>
      <c r="D5" s="333" t="s">
        <v>519</v>
      </c>
      <c r="E5" s="155" t="s">
        <v>386</v>
      </c>
      <c r="F5" s="153" t="s">
        <v>387</v>
      </c>
      <c r="G5" s="211" t="s">
        <v>388</v>
      </c>
      <c r="H5" s="153" t="s">
        <v>389</v>
      </c>
      <c r="I5" s="211" t="s">
        <v>520</v>
      </c>
      <c r="J5" s="211" t="s">
        <v>391</v>
      </c>
      <c r="K5" s="113" t="s">
        <v>392</v>
      </c>
      <c r="L5" s="113" t="s">
        <v>392</v>
      </c>
      <c r="M5" s="113" t="s">
        <v>392</v>
      </c>
      <c r="N5" s="211">
        <v>6</v>
      </c>
      <c r="O5" s="211">
        <v>2</v>
      </c>
      <c r="P5" s="211">
        <f>IF(N5=0,"",N5*O5)</f>
        <v>12</v>
      </c>
      <c r="Q5" s="118" t="str">
        <f t="shared" ref="Q5:Q12" si="0">IF(N5=0,"",IF(AND(P5&gt;=0,P5&lt;5),"BAJO",IF(AND(P5&gt;=6,P5&lt;9),"MEDIO",IF(AND(P5&gt;=9,P5&lt;23),"ALTO",IF(AND(P5&gt;=23,P5&lt;=40),"MUY ALTO")))))</f>
        <v>ALTO</v>
      </c>
      <c r="R5" s="211">
        <v>100</v>
      </c>
      <c r="S5" s="211">
        <f>P5*R5</f>
        <v>1200</v>
      </c>
      <c r="T5" s="211" t="s">
        <v>142</v>
      </c>
      <c r="U5" s="127" t="s">
        <v>393</v>
      </c>
      <c r="V5" s="114">
        <v>1</v>
      </c>
      <c r="W5" s="114">
        <v>0</v>
      </c>
      <c r="X5" s="114">
        <v>0</v>
      </c>
      <c r="Y5" s="115" t="s">
        <v>394</v>
      </c>
      <c r="Z5" s="116" t="s">
        <v>395</v>
      </c>
      <c r="AA5" s="115" t="s">
        <v>392</v>
      </c>
      <c r="AB5" s="115" t="s">
        <v>396</v>
      </c>
      <c r="AC5" s="115" t="s">
        <v>397</v>
      </c>
      <c r="AD5" s="113" t="s">
        <v>398</v>
      </c>
      <c r="AE5" s="119" t="s">
        <v>396</v>
      </c>
    </row>
    <row r="6" spans="1:33" s="111" customFormat="1" ht="64.5" customHeight="1">
      <c r="A6" s="327"/>
      <c r="B6" s="329"/>
      <c r="C6" s="331"/>
      <c r="D6" s="333"/>
      <c r="E6" s="154" t="s">
        <v>386</v>
      </c>
      <c r="F6" s="117" t="s">
        <v>399</v>
      </c>
      <c r="G6" s="211" t="s">
        <v>400</v>
      </c>
      <c r="H6" s="117" t="s">
        <v>401</v>
      </c>
      <c r="I6" s="211" t="s">
        <v>402</v>
      </c>
      <c r="J6" s="211" t="s">
        <v>403</v>
      </c>
      <c r="K6" s="113" t="s">
        <v>392</v>
      </c>
      <c r="L6" s="113" t="s">
        <v>392</v>
      </c>
      <c r="M6" s="113" t="s">
        <v>392</v>
      </c>
      <c r="N6" s="211">
        <v>6</v>
      </c>
      <c r="O6" s="211">
        <v>2</v>
      </c>
      <c r="P6" s="211">
        <f>N6*O6</f>
        <v>12</v>
      </c>
      <c r="Q6" s="118" t="str">
        <f t="shared" si="0"/>
        <v>ALTO</v>
      </c>
      <c r="R6" s="211">
        <v>100</v>
      </c>
      <c r="S6" s="211">
        <f>P6*R6</f>
        <v>1200</v>
      </c>
      <c r="T6" s="211" t="s">
        <v>142</v>
      </c>
      <c r="U6" s="127" t="s">
        <v>393</v>
      </c>
      <c r="V6" s="114">
        <v>1</v>
      </c>
      <c r="W6" s="114">
        <v>0</v>
      </c>
      <c r="X6" s="114">
        <v>8</v>
      </c>
      <c r="Y6" s="115" t="s">
        <v>394</v>
      </c>
      <c r="Z6" s="116" t="s">
        <v>404</v>
      </c>
      <c r="AA6" s="115" t="s">
        <v>392</v>
      </c>
      <c r="AB6" s="115" t="s">
        <v>392</v>
      </c>
      <c r="AC6" s="115" t="s">
        <v>405</v>
      </c>
      <c r="AD6" s="211" t="s">
        <v>406</v>
      </c>
      <c r="AE6" s="119" t="s">
        <v>396</v>
      </c>
    </row>
    <row r="7" spans="1:33" s="111" customFormat="1" ht="71.25" customHeight="1">
      <c r="A7" s="327"/>
      <c r="B7" s="329"/>
      <c r="C7" s="331"/>
      <c r="D7" s="333"/>
      <c r="E7" s="154" t="s">
        <v>386</v>
      </c>
      <c r="F7" s="157" t="s">
        <v>415</v>
      </c>
      <c r="G7" s="211" t="s">
        <v>416</v>
      </c>
      <c r="H7" s="117" t="s">
        <v>417</v>
      </c>
      <c r="I7" s="211" t="s">
        <v>418</v>
      </c>
      <c r="J7" s="211" t="s">
        <v>419</v>
      </c>
      <c r="K7" s="157" t="s">
        <v>420</v>
      </c>
      <c r="L7" s="157" t="s">
        <v>420</v>
      </c>
      <c r="M7" s="157" t="s">
        <v>420</v>
      </c>
      <c r="N7" s="113">
        <v>2</v>
      </c>
      <c r="O7" s="113">
        <v>4</v>
      </c>
      <c r="P7" s="156">
        <f>+N7*O7</f>
        <v>8</v>
      </c>
      <c r="Q7" s="118" t="str">
        <f t="shared" si="0"/>
        <v>MEDIO</v>
      </c>
      <c r="R7" s="156">
        <v>60</v>
      </c>
      <c r="S7" s="156">
        <f>+P7*R7</f>
        <v>480</v>
      </c>
      <c r="T7" s="156" t="str">
        <f>IF(AND(S7&gt;=10,S7&lt;=20),"IV",IF(AND(S7&gt;=40,S7&lt;=120),"III",IF(AND(S7&gt;=150,S7&lt;=500),"II",IF(AND(S7&gt;=600,S7&lt;=4000),"I",""))))</f>
        <v>II</v>
      </c>
      <c r="U7" s="158" t="str">
        <f>IF(AND(T7&gt;="IV",T7&lt;="IV"),"ACEPTABLE",IF(AND(T7&gt;="III",T7&lt;="III"),"ACEPTABLE",IF(AND(T7&gt;="II",T7&lt;="II"),"ACEPTABLE CON CONTROL ESPECIFICO",IF(AND(T7&gt;="I",T7&lt;="I"),"NO ACEPTABLE",""))))</f>
        <v>ACEPTABLE CON CONTROL ESPECIFICO</v>
      </c>
      <c r="V7" s="114">
        <v>1</v>
      </c>
      <c r="W7" s="114">
        <v>0</v>
      </c>
      <c r="X7" s="114">
        <v>0</v>
      </c>
      <c r="Y7" s="156" t="s">
        <v>421</v>
      </c>
      <c r="Z7" s="156" t="s">
        <v>422</v>
      </c>
      <c r="AA7" s="115" t="s">
        <v>396</v>
      </c>
      <c r="AB7" s="115" t="s">
        <v>396</v>
      </c>
      <c r="AC7" s="115" t="s">
        <v>396</v>
      </c>
      <c r="AD7" s="156" t="s">
        <v>423</v>
      </c>
      <c r="AE7" s="321" t="s">
        <v>396</v>
      </c>
    </row>
    <row r="8" spans="1:33" s="111" customFormat="1" ht="63" customHeight="1">
      <c r="A8" s="327"/>
      <c r="B8" s="329"/>
      <c r="C8" s="331"/>
      <c r="D8" s="333"/>
      <c r="E8" s="154" t="s">
        <v>386</v>
      </c>
      <c r="F8" s="157" t="s">
        <v>424</v>
      </c>
      <c r="G8" s="211" t="s">
        <v>416</v>
      </c>
      <c r="H8" s="157" t="s">
        <v>425</v>
      </c>
      <c r="I8" s="211" t="s">
        <v>426</v>
      </c>
      <c r="J8" s="211"/>
      <c r="K8" s="157" t="s">
        <v>420</v>
      </c>
      <c r="L8" s="157" t="s">
        <v>420</v>
      </c>
      <c r="M8" s="157" t="s">
        <v>420</v>
      </c>
      <c r="N8" s="157">
        <v>2</v>
      </c>
      <c r="O8" s="113">
        <v>4</v>
      </c>
      <c r="P8" s="156">
        <f>+N8*O8</f>
        <v>8</v>
      </c>
      <c r="Q8" s="118" t="str">
        <f t="shared" si="0"/>
        <v>MEDIO</v>
      </c>
      <c r="R8" s="156">
        <v>60</v>
      </c>
      <c r="S8" s="156">
        <f>+P8*R8</f>
        <v>480</v>
      </c>
      <c r="T8" s="156" t="str">
        <f>IF(AND(S8&gt;=10,S8&lt;=20),"IV",IF(AND(S8&gt;=40,S8&lt;=120),"III",IF(AND(S8&gt;=150,S8&lt;=500),"II",IF(AND(S8&gt;=600,S8&lt;=4000),"I",""))))</f>
        <v>II</v>
      </c>
      <c r="U8" s="158" t="str">
        <f>IF(AND(T8&gt;="IV",T8&lt;="IV"),"ACEPTABLE",IF(AND(T8&gt;="III",T8&lt;="III"),"ACEPTABLE",IF(AND(T8&gt;="II",T8&lt;="II"),"ACEPTABLE CON CONTROL ESPECIFICO",IF(AND(T8&gt;="I",T8&lt;="I"),"NO ACEPTABLE",""))))</f>
        <v>ACEPTABLE CON CONTROL ESPECIFICO</v>
      </c>
      <c r="V8" s="114">
        <v>1</v>
      </c>
      <c r="W8" s="114">
        <v>0</v>
      </c>
      <c r="X8" s="114">
        <v>0</v>
      </c>
      <c r="Y8" s="156" t="s">
        <v>421</v>
      </c>
      <c r="Z8" s="156" t="s">
        <v>427</v>
      </c>
      <c r="AA8" s="115" t="s">
        <v>396</v>
      </c>
      <c r="AB8" s="115" t="s">
        <v>396</v>
      </c>
      <c r="AC8" s="115" t="s">
        <v>396</v>
      </c>
      <c r="AD8" s="156" t="s">
        <v>428</v>
      </c>
      <c r="AE8" s="322"/>
    </row>
    <row r="9" spans="1:33" s="111" customFormat="1" ht="63" customHeight="1">
      <c r="A9" s="327"/>
      <c r="B9" s="329"/>
      <c r="C9" s="331"/>
      <c r="D9" s="333"/>
      <c r="E9" s="154" t="s">
        <v>386</v>
      </c>
      <c r="F9" s="157" t="s">
        <v>429</v>
      </c>
      <c r="G9" s="211" t="s">
        <v>416</v>
      </c>
      <c r="H9" s="157" t="s">
        <v>425</v>
      </c>
      <c r="I9" s="211" t="s">
        <v>496</v>
      </c>
      <c r="J9" s="211"/>
      <c r="K9" s="157" t="s">
        <v>420</v>
      </c>
      <c r="L9" s="157" t="s">
        <v>420</v>
      </c>
      <c r="M9" s="157" t="s">
        <v>420</v>
      </c>
      <c r="N9" s="157">
        <v>2</v>
      </c>
      <c r="O9" s="157">
        <v>4</v>
      </c>
      <c r="P9" s="156">
        <f>+N9*O9</f>
        <v>8</v>
      </c>
      <c r="Q9" s="118" t="str">
        <f t="shared" si="0"/>
        <v>MEDIO</v>
      </c>
      <c r="R9" s="156">
        <v>60</v>
      </c>
      <c r="S9" s="156">
        <f>+P9*R9</f>
        <v>480</v>
      </c>
      <c r="T9" s="156" t="str">
        <f>IF(AND(S9&gt;=10,S9&lt;=20),"IV",IF(AND(S9&gt;=40,S9&lt;=120),"III",IF(AND(S9&gt;=150,S9&lt;=500),"II",IF(AND(S9&gt;=600,S9&lt;=4000),"I",""))))</f>
        <v>II</v>
      </c>
      <c r="U9" s="158" t="str">
        <f>IF(AND(T9&gt;="IV",T9&lt;="IV"),"ACEPTABLE",IF(AND(T9&gt;="III",T9&lt;="III"),"ACEPTABLE",IF(AND(T9&gt;="II",T9&lt;="II"),"ACEPTABLE CON CONTROL ESPECIFICO",IF(AND(T9&gt;="I",T9&lt;="I"),"NO ACEPTABLE",""))))</f>
        <v>ACEPTABLE CON CONTROL ESPECIFICO</v>
      </c>
      <c r="V9" s="114">
        <v>1</v>
      </c>
      <c r="W9" s="114">
        <v>0</v>
      </c>
      <c r="X9" s="114">
        <v>0</v>
      </c>
      <c r="Y9" s="156" t="s">
        <v>421</v>
      </c>
      <c r="Z9" s="156" t="s">
        <v>431</v>
      </c>
      <c r="AA9" s="115" t="s">
        <v>396</v>
      </c>
      <c r="AB9" s="115" t="s">
        <v>396</v>
      </c>
      <c r="AC9" s="115" t="s">
        <v>396</v>
      </c>
      <c r="AD9" s="156" t="s">
        <v>432</v>
      </c>
      <c r="AE9" s="323"/>
    </row>
    <row r="10" spans="1:33" s="111" customFormat="1" ht="95.25" customHeight="1">
      <c r="A10" s="327"/>
      <c r="B10" s="329"/>
      <c r="C10" s="331"/>
      <c r="D10" s="333"/>
      <c r="E10" s="154" t="s">
        <v>386</v>
      </c>
      <c r="F10" s="117" t="s">
        <v>521</v>
      </c>
      <c r="G10" s="347" t="s">
        <v>29</v>
      </c>
      <c r="H10" s="117" t="s">
        <v>434</v>
      </c>
      <c r="I10" s="211" t="s">
        <v>522</v>
      </c>
      <c r="J10" s="211" t="s">
        <v>436</v>
      </c>
      <c r="K10" s="113" t="s">
        <v>392</v>
      </c>
      <c r="L10" s="113" t="s">
        <v>392</v>
      </c>
      <c r="M10" s="113" t="s">
        <v>392</v>
      </c>
      <c r="N10" s="211">
        <v>2</v>
      </c>
      <c r="O10" s="211">
        <v>4</v>
      </c>
      <c r="P10" s="211">
        <f>N10*O10</f>
        <v>8</v>
      </c>
      <c r="Q10" s="118" t="str">
        <f t="shared" si="0"/>
        <v>MEDIO</v>
      </c>
      <c r="R10" s="211">
        <v>60</v>
      </c>
      <c r="S10" s="211">
        <v>480</v>
      </c>
      <c r="T10" s="211" t="s">
        <v>143</v>
      </c>
      <c r="U10" s="158" t="str">
        <f>IF(AND(T10&gt;="IV",T10&lt;="IV"),"ACEPTABLE",IF(AND(T10&gt;="III",T10&lt;="III"),"ACEPTABLE",IF(AND(T10&gt;="II",T10&lt;="II"),"ACEPTABLE CON CONTROL ESPECIFICO",IF(AND(T10&gt;="I",T10&lt;="I"),"NO ACEPTABLE",""))))</f>
        <v>ACEPTABLE CON CONTROL ESPECIFICO</v>
      </c>
      <c r="V10" s="114">
        <v>1</v>
      </c>
      <c r="W10" s="114">
        <v>0</v>
      </c>
      <c r="X10" s="114">
        <v>0</v>
      </c>
      <c r="Y10" s="115" t="s">
        <v>438</v>
      </c>
      <c r="Z10" s="156" t="s">
        <v>411</v>
      </c>
      <c r="AA10" s="115" t="s">
        <v>396</v>
      </c>
      <c r="AB10" s="115" t="s">
        <v>396</v>
      </c>
      <c r="AC10" s="115" t="s">
        <v>396</v>
      </c>
      <c r="AD10" s="211" t="s">
        <v>439</v>
      </c>
      <c r="AE10" s="119" t="s">
        <v>414</v>
      </c>
    </row>
    <row r="11" spans="1:33" s="111" customFormat="1" ht="82.5" customHeight="1">
      <c r="A11" s="327"/>
      <c r="B11" s="329"/>
      <c r="C11" s="331"/>
      <c r="D11" s="333"/>
      <c r="E11" s="154" t="s">
        <v>386</v>
      </c>
      <c r="F11" s="112" t="s">
        <v>440</v>
      </c>
      <c r="G11" s="347"/>
      <c r="H11" s="117" t="s">
        <v>441</v>
      </c>
      <c r="I11" s="211" t="s">
        <v>442</v>
      </c>
      <c r="J11" s="211" t="s">
        <v>436</v>
      </c>
      <c r="K11" s="113" t="s">
        <v>392</v>
      </c>
      <c r="L11" s="113" t="s">
        <v>392</v>
      </c>
      <c r="M11" s="113" t="s">
        <v>392</v>
      </c>
      <c r="N11" s="211">
        <v>2</v>
      </c>
      <c r="O11" s="211">
        <v>4</v>
      </c>
      <c r="P11" s="211">
        <f>N11*O11</f>
        <v>8</v>
      </c>
      <c r="Q11" s="118" t="str">
        <f t="shared" si="0"/>
        <v>MEDIO</v>
      </c>
      <c r="R11" s="211">
        <v>10</v>
      </c>
      <c r="S11" s="211">
        <v>81</v>
      </c>
      <c r="T11" s="211" t="s">
        <v>157</v>
      </c>
      <c r="U11" s="127" t="s">
        <v>437</v>
      </c>
      <c r="V11" s="114">
        <v>1</v>
      </c>
      <c r="W11" s="114">
        <v>0</v>
      </c>
      <c r="X11" s="114">
        <v>0</v>
      </c>
      <c r="Y11" s="115" t="s">
        <v>443</v>
      </c>
      <c r="Z11" s="156" t="s">
        <v>411</v>
      </c>
      <c r="AA11" s="115" t="s">
        <v>396</v>
      </c>
      <c r="AB11" s="115" t="s">
        <v>396</v>
      </c>
      <c r="AC11" s="115" t="s">
        <v>396</v>
      </c>
      <c r="AD11" s="211" t="s">
        <v>444</v>
      </c>
      <c r="AE11" s="119" t="s">
        <v>396</v>
      </c>
    </row>
    <row r="12" spans="1:33" s="111" customFormat="1" ht="58.5" customHeight="1">
      <c r="A12" s="327"/>
      <c r="B12" s="329"/>
      <c r="C12" s="331"/>
      <c r="D12" s="333"/>
      <c r="E12" s="154" t="s">
        <v>392</v>
      </c>
      <c r="F12" s="153" t="s">
        <v>497</v>
      </c>
      <c r="G12" s="154" t="s">
        <v>446</v>
      </c>
      <c r="H12" s="153" t="s">
        <v>447</v>
      </c>
      <c r="I12" s="211" t="s">
        <v>498</v>
      </c>
      <c r="J12" s="211" t="s">
        <v>449</v>
      </c>
      <c r="K12" s="113" t="s">
        <v>396</v>
      </c>
      <c r="L12" s="113" t="s">
        <v>396</v>
      </c>
      <c r="M12" s="113" t="s">
        <v>392</v>
      </c>
      <c r="N12" s="211">
        <v>6</v>
      </c>
      <c r="O12" s="211">
        <v>4</v>
      </c>
      <c r="P12" s="211">
        <f>N12*O12</f>
        <v>24</v>
      </c>
      <c r="Q12" s="137" t="str">
        <f t="shared" si="0"/>
        <v>MUY ALTO</v>
      </c>
      <c r="R12" s="211">
        <v>100</v>
      </c>
      <c r="S12" s="211">
        <f>P12*R12</f>
        <v>2400</v>
      </c>
      <c r="T12" s="211" t="s">
        <v>142</v>
      </c>
      <c r="U12" s="138" t="s">
        <v>393</v>
      </c>
      <c r="V12" s="114">
        <v>1</v>
      </c>
      <c r="W12" s="114">
        <v>0</v>
      </c>
      <c r="X12" s="114">
        <v>0</v>
      </c>
      <c r="Y12" s="115" t="s">
        <v>394</v>
      </c>
      <c r="Z12" s="116" t="s">
        <v>392</v>
      </c>
      <c r="AA12" s="115" t="s">
        <v>396</v>
      </c>
      <c r="AB12" s="115" t="s">
        <v>396</v>
      </c>
      <c r="AC12" s="115" t="s">
        <v>396</v>
      </c>
      <c r="AD12" s="211" t="s">
        <v>450</v>
      </c>
      <c r="AE12" s="119" t="s">
        <v>396</v>
      </c>
    </row>
    <row r="13" spans="1:33" s="111" customFormat="1" ht="58.5" customHeight="1">
      <c r="A13" s="327"/>
      <c r="B13" s="329"/>
      <c r="C13" s="331"/>
      <c r="D13" s="333"/>
      <c r="E13" s="154" t="s">
        <v>386</v>
      </c>
      <c r="F13" s="112" t="s">
        <v>451</v>
      </c>
      <c r="G13" s="211" t="s">
        <v>30</v>
      </c>
      <c r="H13" s="153" t="s">
        <v>523</v>
      </c>
      <c r="I13" s="211" t="s">
        <v>524</v>
      </c>
      <c r="J13" s="211" t="s">
        <v>419</v>
      </c>
      <c r="K13" s="113" t="s">
        <v>396</v>
      </c>
      <c r="L13" s="113" t="s">
        <v>396</v>
      </c>
      <c r="M13" s="113" t="s">
        <v>396</v>
      </c>
      <c r="N13" s="211">
        <v>2</v>
      </c>
      <c r="O13" s="211">
        <v>3</v>
      </c>
      <c r="P13" s="211">
        <f>N13*O13</f>
        <v>6</v>
      </c>
      <c r="Q13" s="159" t="s">
        <v>364</v>
      </c>
      <c r="R13" s="211">
        <v>10</v>
      </c>
      <c r="S13" s="211">
        <v>60</v>
      </c>
      <c r="T13" s="211" t="s">
        <v>157</v>
      </c>
      <c r="U13" s="138" t="s">
        <v>437</v>
      </c>
      <c r="V13" s="114">
        <v>1</v>
      </c>
      <c r="W13" s="114">
        <v>0</v>
      </c>
      <c r="X13" s="114">
        <v>0</v>
      </c>
      <c r="Y13" s="115" t="s">
        <v>525</v>
      </c>
      <c r="Z13" s="156" t="s">
        <v>411</v>
      </c>
      <c r="AA13" s="115" t="s">
        <v>396</v>
      </c>
      <c r="AB13" s="115" t="s">
        <v>396</v>
      </c>
      <c r="AC13" s="115" t="s">
        <v>396</v>
      </c>
      <c r="AD13" s="211" t="s">
        <v>526</v>
      </c>
      <c r="AE13" s="119" t="s">
        <v>396</v>
      </c>
      <c r="AF13" s="119"/>
    </row>
    <row r="14" spans="1:33" s="111" customFormat="1" ht="58.5" customHeight="1" thickBot="1">
      <c r="A14" s="327"/>
      <c r="B14" s="329"/>
      <c r="C14" s="331"/>
      <c r="D14" s="333"/>
      <c r="E14" s="154" t="s">
        <v>386</v>
      </c>
      <c r="F14" s="112" t="s">
        <v>451</v>
      </c>
      <c r="G14" s="211" t="s">
        <v>30</v>
      </c>
      <c r="H14" s="153" t="s">
        <v>527</v>
      </c>
      <c r="I14" s="211" t="s">
        <v>528</v>
      </c>
      <c r="J14" s="211" t="s">
        <v>419</v>
      </c>
      <c r="K14" s="113" t="s">
        <v>396</v>
      </c>
      <c r="L14" s="113" t="s">
        <v>396</v>
      </c>
      <c r="M14" s="113" t="s">
        <v>396</v>
      </c>
      <c r="N14" s="211">
        <v>6</v>
      </c>
      <c r="O14" s="211">
        <v>4</v>
      </c>
      <c r="P14" s="211">
        <f>N14*O14</f>
        <v>24</v>
      </c>
      <c r="Q14" s="137" t="str">
        <f>IF(N14=0,"",IF(AND(P14&gt;=0,P14&lt;5),"BAJO",IF(AND(P14&gt;=6,P14&lt;9),"MEDIO",IF(AND(P14&gt;=9,P14&lt;23),"ALTO",IF(AND(P14&gt;=23,P14&lt;=40),"MUY ALTO")))))</f>
        <v>MUY ALTO</v>
      </c>
      <c r="R14" s="211">
        <v>100</v>
      </c>
      <c r="S14" s="211">
        <v>2400</v>
      </c>
      <c r="T14" s="211" t="s">
        <v>142</v>
      </c>
      <c r="U14" s="138" t="s">
        <v>393</v>
      </c>
      <c r="V14" s="114">
        <v>1</v>
      </c>
      <c r="W14" s="114">
        <v>0</v>
      </c>
      <c r="X14" s="114">
        <v>0</v>
      </c>
      <c r="Y14" s="115" t="s">
        <v>529</v>
      </c>
      <c r="Z14" s="156" t="s">
        <v>411</v>
      </c>
      <c r="AA14" s="115" t="s">
        <v>396</v>
      </c>
      <c r="AB14" s="115" t="s">
        <v>396</v>
      </c>
      <c r="AC14" s="115" t="s">
        <v>396</v>
      </c>
      <c r="AD14" s="211" t="s">
        <v>530</v>
      </c>
      <c r="AE14" s="119" t="s">
        <v>531</v>
      </c>
      <c r="AF14" s="119"/>
    </row>
    <row r="15" spans="1:33" s="111" customFormat="1" ht="90" customHeight="1">
      <c r="A15" s="327"/>
      <c r="B15" s="329"/>
      <c r="C15" s="331"/>
      <c r="D15" s="333"/>
      <c r="E15" s="140" t="s">
        <v>386</v>
      </c>
      <c r="F15" s="120" t="s">
        <v>465</v>
      </c>
      <c r="G15" s="84" t="s">
        <v>25</v>
      </c>
      <c r="H15" s="120" t="s">
        <v>466</v>
      </c>
      <c r="I15" s="84" t="s">
        <v>532</v>
      </c>
      <c r="J15" s="211" t="s">
        <v>468</v>
      </c>
      <c r="K15" s="121" t="s">
        <v>469</v>
      </c>
      <c r="L15" s="121" t="s">
        <v>469</v>
      </c>
      <c r="M15" s="121" t="s">
        <v>470</v>
      </c>
      <c r="N15" s="84" t="s">
        <v>364</v>
      </c>
      <c r="O15" s="84"/>
      <c r="P15" s="84"/>
      <c r="Q15" s="122" t="s">
        <v>364</v>
      </c>
      <c r="R15" s="84" t="s">
        <v>471</v>
      </c>
      <c r="S15" s="84"/>
      <c r="T15" s="84"/>
      <c r="U15" s="123" t="s">
        <v>437</v>
      </c>
      <c r="V15" s="123">
        <v>1</v>
      </c>
      <c r="W15" s="123">
        <v>0</v>
      </c>
      <c r="X15" s="123">
        <v>0</v>
      </c>
      <c r="Y15" s="124" t="s">
        <v>472</v>
      </c>
      <c r="Z15" s="125" t="s">
        <v>404</v>
      </c>
      <c r="AA15" s="124" t="s">
        <v>396</v>
      </c>
      <c r="AB15" s="124" t="s">
        <v>396</v>
      </c>
      <c r="AC15" s="124" t="s">
        <v>414</v>
      </c>
      <c r="AD15" s="84" t="s">
        <v>473</v>
      </c>
      <c r="AE15" s="126" t="s">
        <v>474</v>
      </c>
    </row>
    <row r="16" spans="1:33" s="111" customFormat="1" ht="93.75" customHeight="1">
      <c r="A16" s="328"/>
      <c r="B16" s="330"/>
      <c r="C16" s="332"/>
      <c r="D16" s="334"/>
      <c r="E16" s="163" t="s">
        <v>392</v>
      </c>
      <c r="F16" s="164" t="s">
        <v>533</v>
      </c>
      <c r="G16" s="165" t="s">
        <v>30</v>
      </c>
      <c r="H16" s="166" t="s">
        <v>476</v>
      </c>
      <c r="I16" s="165" t="s">
        <v>477</v>
      </c>
      <c r="J16" s="165" t="s">
        <v>478</v>
      </c>
      <c r="K16" s="167" t="s">
        <v>396</v>
      </c>
      <c r="L16" s="167" t="s">
        <v>396</v>
      </c>
      <c r="M16" s="167" t="s">
        <v>396</v>
      </c>
      <c r="N16" s="165">
        <v>10</v>
      </c>
      <c r="O16" s="165">
        <v>1</v>
      </c>
      <c r="P16" s="165">
        <f>N16*O16</f>
        <v>10</v>
      </c>
      <c r="Q16" s="168" t="s">
        <v>409</v>
      </c>
      <c r="R16" s="165">
        <v>100</v>
      </c>
      <c r="S16" s="165">
        <v>1000</v>
      </c>
      <c r="T16" s="165" t="s">
        <v>142</v>
      </c>
      <c r="U16" s="169" t="s">
        <v>393</v>
      </c>
      <c r="V16" s="170">
        <v>1</v>
      </c>
      <c r="W16" s="170">
        <v>0</v>
      </c>
      <c r="X16" s="170">
        <v>0</v>
      </c>
      <c r="Y16" s="208" t="s">
        <v>479</v>
      </c>
      <c r="Z16" s="171" t="s">
        <v>480</v>
      </c>
      <c r="AA16" s="208" t="s">
        <v>396</v>
      </c>
      <c r="AB16" s="208" t="s">
        <v>396</v>
      </c>
      <c r="AC16" s="208" t="s">
        <v>396</v>
      </c>
      <c r="AD16" s="165" t="s">
        <v>481</v>
      </c>
      <c r="AE16" s="172" t="s">
        <v>396</v>
      </c>
    </row>
    <row r="18" spans="1:32" s="91" customFormat="1" ht="52.5" customHeight="1" thickBot="1">
      <c r="A18" s="93"/>
      <c r="B18" s="95"/>
      <c r="C18" s="94"/>
      <c r="D18" s="95"/>
      <c r="E18" s="95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</row>
    <row r="19" spans="1:32" s="91" customFormat="1" ht="36.75" customHeight="1" thickBot="1">
      <c r="A19" s="348" t="s">
        <v>483</v>
      </c>
      <c r="B19" s="349"/>
      <c r="C19" s="349"/>
      <c r="D19" s="349"/>
      <c r="E19" s="349"/>
      <c r="F19" s="350"/>
      <c r="G19" s="149"/>
      <c r="H19" s="143"/>
      <c r="I19" s="96"/>
      <c r="J19" s="96"/>
      <c r="K19" s="98"/>
      <c r="L19" s="98"/>
      <c r="M19" s="98"/>
      <c r="N19" s="96"/>
      <c r="O19" s="96"/>
      <c r="P19" s="96" t="str">
        <f>IF(N19=0,"",N19*O19)</f>
        <v/>
      </c>
      <c r="Q19" s="96" t="str">
        <f>IF(N19=0,"",IF(AND(P19&gt;=0,P19&lt;5),"BAJO",IF(AND(P19&gt;=6,P19&lt;9),"MEDIO",IF(AND(P19&gt;=9,P19&lt;23),"ALTO",IF(AND(P19&gt;=23,P19&lt;=40),"MUY ALTO")))))</f>
        <v/>
      </c>
      <c r="R19" s="96"/>
      <c r="S19" s="96" t="str">
        <f>IF(R19=0,"",P19*R19)</f>
        <v/>
      </c>
      <c r="T19" s="96" t="str">
        <f>IF(R19=0,"",IF(AND(S19&gt;=0,S19&lt;20),"IV",IF(AND(S19&gt;=40,S19&lt;120),"III",IF(AND(S19&gt;=150,S19&lt;500),"II",IF(AND(S19&gt;=600,S19&lt;=4000),"I")))))</f>
        <v/>
      </c>
      <c r="U19" s="96"/>
      <c r="V19" s="96"/>
      <c r="W19" s="96"/>
      <c r="X19" s="96"/>
      <c r="Y19" s="99"/>
      <c r="Z19" s="100"/>
      <c r="AA19" s="99"/>
      <c r="AB19" s="99"/>
      <c r="AC19" s="99"/>
      <c r="AD19" s="96"/>
      <c r="AE19" s="96"/>
      <c r="AF19" s="92"/>
    </row>
    <row r="20" spans="1:32" s="91" customFormat="1" ht="21.95" customHeight="1">
      <c r="A20" s="351" t="s">
        <v>484</v>
      </c>
      <c r="B20" s="352"/>
      <c r="C20" s="352"/>
      <c r="D20" s="150" t="s">
        <v>485</v>
      </c>
      <c r="E20" s="150"/>
      <c r="F20" s="151"/>
      <c r="G20" s="141"/>
      <c r="H20" s="144"/>
      <c r="I20" s="96"/>
      <c r="J20" s="96"/>
      <c r="K20" s="98"/>
      <c r="L20" s="98"/>
      <c r="M20" s="98"/>
      <c r="N20" s="96"/>
      <c r="O20" s="96"/>
      <c r="P20" s="96" t="str">
        <f>IF(N20=0,"",N20*O20)</f>
        <v/>
      </c>
      <c r="Q20" s="96" t="str">
        <f>IF(N20=0,"",IF(AND(P20&gt;=0,P20&lt;5),"BAJO",IF(AND(P20&gt;=6,P20&lt;9),"MEDIO",IF(AND(P20&gt;=9,P20&lt;23),"ALTO",IF(AND(P20&gt;=23,P20&lt;=40),"MUY ALTO")))))</f>
        <v/>
      </c>
      <c r="R20" s="96"/>
      <c r="S20" s="96" t="str">
        <f>IF(R20=0,"",P20*R20)</f>
        <v/>
      </c>
      <c r="T20" s="96" t="str">
        <f>IF(R20=0,"",IF(AND(S20&gt;=0,S20&lt;20),"IV",IF(AND(S20&gt;=40,S20&lt;120),"III",IF(AND(S20&gt;=150,S20&lt;500),"II",IF(AND(S20&gt;=600,S20&lt;=4000),"I")))))</f>
        <v/>
      </c>
      <c r="U20" s="96"/>
      <c r="V20" s="96"/>
      <c r="W20" s="96"/>
      <c r="X20" s="96"/>
      <c r="Y20" s="99"/>
      <c r="Z20" s="100"/>
      <c r="AA20" s="99"/>
      <c r="AB20" s="99"/>
      <c r="AC20" s="99"/>
      <c r="AD20" s="96"/>
      <c r="AE20" s="96"/>
      <c r="AF20" s="92"/>
    </row>
    <row r="21" spans="1:32" s="91" customFormat="1" ht="21.95" customHeight="1">
      <c r="A21" s="353"/>
      <c r="B21" s="354"/>
      <c r="C21" s="354"/>
      <c r="D21" s="354"/>
      <c r="E21" s="354"/>
      <c r="F21" s="354"/>
      <c r="G21" s="354"/>
      <c r="H21" s="355"/>
      <c r="J21" s="97"/>
      <c r="K21" s="92"/>
      <c r="L21" s="92"/>
      <c r="M21" s="92"/>
      <c r="N21" s="92"/>
      <c r="O21" s="92"/>
      <c r="P21" s="92"/>
      <c r="Q21" s="92"/>
      <c r="R21" s="92"/>
      <c r="S21" s="92"/>
      <c r="T21" s="96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</row>
    <row r="22" spans="1:32" s="91" customFormat="1" ht="34.5" customHeight="1">
      <c r="A22" s="356" t="s">
        <v>486</v>
      </c>
      <c r="B22" s="357"/>
      <c r="C22" s="357"/>
      <c r="D22" s="212"/>
      <c r="E22" s="212"/>
      <c r="F22" s="212"/>
      <c r="G22" s="212"/>
      <c r="H22" s="213"/>
      <c r="I22" s="101"/>
      <c r="J22" s="102"/>
      <c r="K22" s="102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2"/>
      <c r="AA22" s="92"/>
      <c r="AB22" s="92"/>
      <c r="AC22" s="92"/>
      <c r="AD22" s="92"/>
      <c r="AE22" s="92"/>
      <c r="AF22" s="92"/>
    </row>
    <row r="23" spans="1:32" s="91" customFormat="1" ht="21.95" customHeight="1">
      <c r="A23" s="339" t="s">
        <v>487</v>
      </c>
      <c r="B23" s="340"/>
      <c r="C23" s="340"/>
      <c r="D23" s="358"/>
      <c r="E23" s="358"/>
      <c r="F23" s="358"/>
      <c r="G23" s="358"/>
      <c r="H23" s="359"/>
      <c r="I23" s="101"/>
      <c r="J23" s="102"/>
      <c r="K23" s="102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2"/>
      <c r="AA23" s="92"/>
      <c r="AB23" s="92"/>
      <c r="AC23" s="92"/>
      <c r="AD23" s="92"/>
      <c r="AE23" s="92"/>
      <c r="AF23" s="92"/>
    </row>
    <row r="24" spans="1:32" s="91" customFormat="1" ht="21.95" customHeight="1">
      <c r="A24" s="339" t="s">
        <v>488</v>
      </c>
      <c r="B24" s="340"/>
      <c r="C24" s="340"/>
      <c r="D24" s="142" t="s">
        <v>489</v>
      </c>
      <c r="E24" s="142"/>
      <c r="F24" s="142"/>
      <c r="G24" s="142"/>
      <c r="H24" s="145"/>
      <c r="I24" s="103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6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</row>
    <row r="25" spans="1:32" s="91" customFormat="1" ht="21.95" customHeight="1">
      <c r="A25" s="341"/>
      <c r="B25" s="342"/>
      <c r="C25" s="342"/>
      <c r="D25" s="209"/>
      <c r="E25" s="209"/>
      <c r="F25" s="209"/>
      <c r="G25" s="142" t="s">
        <v>490</v>
      </c>
      <c r="H25" s="145"/>
      <c r="I25" s="104"/>
      <c r="J25" s="105"/>
      <c r="K25" s="105"/>
      <c r="L25" s="105"/>
      <c r="M25" s="92"/>
      <c r="N25" s="106"/>
      <c r="O25" s="106"/>
      <c r="P25" s="106"/>
      <c r="Q25" s="106"/>
      <c r="R25" s="106"/>
      <c r="S25" s="106"/>
      <c r="T25" s="106"/>
      <c r="U25" s="107"/>
      <c r="V25" s="107"/>
      <c r="W25" s="107"/>
      <c r="X25" s="107"/>
      <c r="Y25" s="107"/>
      <c r="Z25" s="92"/>
      <c r="AA25" s="92"/>
      <c r="AB25" s="92"/>
      <c r="AC25" s="92"/>
      <c r="AD25" s="92"/>
      <c r="AE25" s="92"/>
    </row>
    <row r="26" spans="1:32" s="91" customFormat="1" ht="21.95" customHeight="1">
      <c r="A26" s="343"/>
      <c r="B26" s="344"/>
      <c r="C26" s="344"/>
      <c r="D26" s="142" t="s">
        <v>488</v>
      </c>
      <c r="E26" s="142"/>
      <c r="F26" s="142"/>
      <c r="G26" s="209"/>
      <c r="H26" s="146"/>
      <c r="I26" s="104"/>
      <c r="J26" s="105"/>
      <c r="K26" s="105"/>
      <c r="L26" s="105"/>
      <c r="M26" s="92"/>
      <c r="N26" s="106"/>
      <c r="O26" s="106"/>
      <c r="P26" s="106"/>
      <c r="Q26" s="106"/>
      <c r="R26" s="106"/>
      <c r="S26" s="106"/>
      <c r="T26" s="106"/>
      <c r="U26" s="107"/>
      <c r="V26" s="107"/>
      <c r="W26" s="107"/>
      <c r="X26" s="107"/>
      <c r="Y26" s="107"/>
      <c r="Z26" s="92"/>
      <c r="AA26" s="92"/>
      <c r="AB26" s="92"/>
      <c r="AC26" s="92"/>
      <c r="AD26" s="92"/>
      <c r="AE26" s="92"/>
    </row>
    <row r="27" spans="1:32" s="91" customFormat="1" ht="21.95" customHeight="1" thickBot="1">
      <c r="A27" s="345"/>
      <c r="B27" s="346"/>
      <c r="C27" s="346"/>
      <c r="D27" s="210"/>
      <c r="E27" s="210"/>
      <c r="F27" s="210"/>
      <c r="G27" s="147" t="s">
        <v>488</v>
      </c>
      <c r="H27" s="148"/>
      <c r="I27" s="104"/>
      <c r="J27" s="105"/>
      <c r="K27" s="105"/>
      <c r="L27" s="105"/>
      <c r="M27" s="92"/>
      <c r="N27" s="106"/>
      <c r="O27" s="106"/>
      <c r="P27" s="106"/>
      <c r="Q27" s="106"/>
      <c r="R27" s="106"/>
      <c r="S27" s="106"/>
      <c r="T27" s="106"/>
      <c r="U27" s="107"/>
      <c r="V27" s="107"/>
      <c r="W27" s="107"/>
      <c r="X27" s="107"/>
      <c r="Y27" s="107"/>
      <c r="Z27" s="92"/>
      <c r="AA27" s="92"/>
      <c r="AB27" s="92"/>
      <c r="AC27" s="92"/>
      <c r="AD27" s="92"/>
      <c r="AE27" s="92"/>
    </row>
  </sheetData>
  <mergeCells count="54">
    <mergeCell ref="A24:C24"/>
    <mergeCell ref="A25:C25"/>
    <mergeCell ref="A26:C26"/>
    <mergeCell ref="A27:C27"/>
    <mergeCell ref="G10:G11"/>
    <mergeCell ref="A19:F19"/>
    <mergeCell ref="A20:C20"/>
    <mergeCell ref="A21:H21"/>
    <mergeCell ref="A22:C22"/>
    <mergeCell ref="A23:C23"/>
    <mergeCell ref="D23:H23"/>
    <mergeCell ref="P3:P4"/>
    <mergeCell ref="Q3:Q4"/>
    <mergeCell ref="R3:R4"/>
    <mergeCell ref="G3:G4"/>
    <mergeCell ref="H3:H4"/>
    <mergeCell ref="I3:I4"/>
    <mergeCell ref="J3:J4"/>
    <mergeCell ref="K3:K4"/>
    <mergeCell ref="M3:M4"/>
    <mergeCell ref="N3:N4"/>
    <mergeCell ref="O3:O4"/>
    <mergeCell ref="A5:A16"/>
    <mergeCell ref="B5:B16"/>
    <mergeCell ref="C5:C16"/>
    <mergeCell ref="D5:D16"/>
    <mergeCell ref="AE7:AE9"/>
    <mergeCell ref="S3:S4"/>
    <mergeCell ref="T3:T4"/>
    <mergeCell ref="U3:U4"/>
    <mergeCell ref="V3:X3"/>
    <mergeCell ref="Y3:Y4"/>
    <mergeCell ref="Z3:Z4"/>
    <mergeCell ref="AA3:AA4"/>
    <mergeCell ref="AB3:AB4"/>
    <mergeCell ref="AC3:AC4"/>
    <mergeCell ref="AD3:AD4"/>
    <mergeCell ref="AE3:AE4"/>
    <mergeCell ref="L3:L4"/>
    <mergeCell ref="A3:A4"/>
    <mergeCell ref="B3:B4"/>
    <mergeCell ref="C3:C4"/>
    <mergeCell ref="D3:D4"/>
    <mergeCell ref="E3:E4"/>
    <mergeCell ref="F3:F4"/>
    <mergeCell ref="A1:E2"/>
    <mergeCell ref="F1:T1"/>
    <mergeCell ref="U1:Y1"/>
    <mergeCell ref="Z1:AE1"/>
    <mergeCell ref="F2:I2"/>
    <mergeCell ref="K2:M2"/>
    <mergeCell ref="N2:U2"/>
    <mergeCell ref="Y2:Z2"/>
    <mergeCell ref="AA2:AE2"/>
  </mergeCells>
  <conditionalFormatting sqref="U6">
    <cfRule type="containsText" dxfId="38" priority="93" operator="containsText" text="Mejorable">
      <formula>NOT(ISERROR(SEARCH("Mejorable",U6)))</formula>
    </cfRule>
    <cfRule type="containsText" dxfId="37" priority="92" operator="containsText" text="Aceptable con control especifico">
      <formula>NOT(ISERROR(SEARCH("Aceptable con control especifico",U6)))</formula>
    </cfRule>
    <cfRule type="containsText" dxfId="36" priority="91" operator="containsText" text="No aceptable">
      <formula>NOT(ISERROR(SEARCH("No aceptable",U6)))</formula>
    </cfRule>
  </conditionalFormatting>
  <conditionalFormatting sqref="U9:U10">
    <cfRule type="containsText" dxfId="35" priority="89" stopIfTrue="1" operator="containsText" text="CONTROL">
      <formula>NOT(ISERROR(SEARCH("CONTROL",U9)))</formula>
    </cfRule>
    <cfRule type="notContainsText" dxfId="34" priority="90" stopIfTrue="1" operator="notContains" text="CONTROL">
      <formula>ISERROR(SEARCH("CONTROL",U9))</formula>
    </cfRule>
    <cfRule type="containsText" dxfId="33" priority="88" stopIfTrue="1" operator="containsText" text="NO ACEPTABLE">
      <formula>NOT(ISERROR(SEARCH("NO ACEPTABLE",U9)))</formula>
    </cfRule>
  </conditionalFormatting>
  <conditionalFormatting sqref="U5:X5">
    <cfRule type="containsText" dxfId="32" priority="95" operator="containsText" text="Aceptable con control especifico">
      <formula>NOT(ISERROR(SEARCH("Aceptable con control especifico",U5)))</formula>
    </cfRule>
    <cfRule type="containsText" dxfId="31" priority="94" operator="containsText" text="No aceptable">
      <formula>NOT(ISERROR(SEARCH("No aceptable",U5)))</formula>
    </cfRule>
    <cfRule type="containsText" dxfId="30" priority="96" operator="containsText" text="Mejorable">
      <formula>NOT(ISERROR(SEARCH("Mejorable",U5)))</formula>
    </cfRule>
  </conditionalFormatting>
  <conditionalFormatting sqref="U11:X16">
    <cfRule type="containsText" dxfId="29" priority="2" operator="containsText" text="Aceptable con control especifico">
      <formula>NOT(ISERROR(SEARCH("Aceptable con control especifico",U11)))</formula>
    </cfRule>
    <cfRule type="containsText" dxfId="28" priority="3" operator="containsText" text="Mejorable">
      <formula>NOT(ISERROR(SEARCH("Mejorable",U11)))</formula>
    </cfRule>
    <cfRule type="containsText" dxfId="27" priority="1" operator="containsText" text="No aceptable">
      <formula>NOT(ISERROR(SEARCH("No aceptable",U11)))</formula>
    </cfRule>
  </conditionalFormatting>
  <conditionalFormatting sqref="V6:X10">
    <cfRule type="containsText" dxfId="26" priority="126" operator="containsText" text="No aceptable">
      <formula>NOT(ISERROR(SEARCH("No aceptable",V6)))</formula>
    </cfRule>
    <cfRule type="containsText" dxfId="25" priority="127" operator="containsText" text="Aceptable con control especifico">
      <formula>NOT(ISERROR(SEARCH("Aceptable con control especifico",V6)))</formula>
    </cfRule>
    <cfRule type="containsText" dxfId="24" priority="128" operator="containsText" text="Mejorable">
      <formula>NOT(ISERROR(SEARCH("Mejorable",V6)))</formula>
    </cfRule>
  </conditionalFormatting>
  <dataValidations count="6">
    <dataValidation type="list" allowBlank="1" showInputMessage="1" showErrorMessage="1" sqref="R19:R20 R5:R16" xr:uid="{D02A7268-C94D-4653-8D15-73FC8445A18A}">
      <formula1>consecuencia</formula1>
    </dataValidation>
    <dataValidation type="list" allowBlank="1" showInputMessage="1" showErrorMessage="1" sqref="O19:O20 O5:O16" xr:uid="{2EFC5389-FBB9-41A4-A079-32A616D3F224}">
      <formula1>exposición</formula1>
    </dataValidation>
    <dataValidation type="list" allowBlank="1" showInputMessage="1" showErrorMessage="1" sqref="N19:N20 N5:N16" xr:uid="{02919FCC-C41F-441E-87D8-87030BC87D56}">
      <formula1>deficiencia</formula1>
    </dataValidation>
    <dataValidation type="list" allowBlank="1" showInputMessage="1" showErrorMessage="1" sqref="H20 F5 F12:F14 H6:H16" xr:uid="{3D1704BF-9621-4E33-B94D-AD9B171F3A90}">
      <formula1>EFECTO</formula1>
    </dataValidation>
    <dataValidation type="list" allowBlank="1" showInputMessage="1" showErrorMessage="1" sqref="F20 F15:F16 F6:F11" xr:uid="{96017650-A344-4372-9326-053531CBEEA1}">
      <formula1>RIESGO</formula1>
    </dataValidation>
    <dataValidation type="list" allowBlank="1" showInputMessage="1" showErrorMessage="1" sqref="G20 G5:G10 G13:G16" xr:uid="{91367702-FB5A-4D28-A05E-5C8B869C65DC}">
      <formula1>GRUPO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HOJA DE TRABAJO 2</vt:lpstr>
      <vt:lpstr>2. ID. PELIGROS</vt:lpstr>
      <vt:lpstr>CRITERIOS</vt:lpstr>
      <vt:lpstr>PELIGROS</vt:lpstr>
      <vt:lpstr>PARROCOS</vt:lpstr>
      <vt:lpstr>AUX ADMINISTRATIVA</vt:lpstr>
      <vt:lpstr>SERVICIOS GENERALES</vt:lpstr>
      <vt:lpstr>CONTADOR</vt:lpstr>
      <vt:lpstr>MANTENIMIENTO</vt:lpstr>
      <vt:lpstr>SEPULTURERO</vt:lpstr>
      <vt:lpstr>Hoja5</vt:lpstr>
      <vt:lpstr>Hoja6</vt:lpstr>
      <vt:lpstr>Hoja7</vt:lpstr>
      <vt:lpstr>Hoja8</vt:lpstr>
      <vt:lpstr>HOJA DE SEGURIDAD</vt:lpstr>
      <vt:lpstr>Hoja1</vt:lpstr>
      <vt:lpstr>Hoja2</vt:lpstr>
      <vt:lpstr>Hoja3</vt:lpstr>
      <vt:lpstr>Hoja4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sgsst</dc:creator>
  <cp:keywords/>
  <dc:description/>
  <cp:lastModifiedBy>PBRO JUAN CAMILO VILLA MESA</cp:lastModifiedBy>
  <cp:revision/>
  <dcterms:created xsi:type="dcterms:W3CDTF">2011-03-17T22:21:30Z</dcterms:created>
  <dcterms:modified xsi:type="dcterms:W3CDTF">2026-02-06T10:13:40Z</dcterms:modified>
  <cp:category/>
  <cp:contentStatus/>
</cp:coreProperties>
</file>